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000" windowHeight="9675" tabRatio="807" activeTab="1"/>
  </bookViews>
  <sheets>
    <sheet name="п 1.1 раздел 1 ЗУ" sheetId="1" r:id="rId1"/>
    <sheet name="п 1.2 раздел 1 зд, стр, соор" sheetId="2" r:id="rId2"/>
    <sheet name="п1.3 раздел 1 пом-я" sheetId="3" r:id="rId3"/>
    <sheet name="п1.4 раздел 1 суда" sheetId="8" r:id="rId4"/>
    <sheet name="п 2.1 раздел 2 акции" sheetId="4" r:id="rId5"/>
    <sheet name="п 2.2 раздел 2 вкл" sheetId="5" r:id="rId6"/>
    <sheet name="п 2.3 раздел 2 движ" sheetId="6" r:id="rId7"/>
    <sheet name="п2.4 раздел 2" sheetId="9" r:id="rId8"/>
    <sheet name="раздел 3 им-во учр" sheetId="7" r:id="rId9"/>
    <sheet name="Лист10" sheetId="10" r:id="rId10"/>
  </sheets>
  <definedNames>
    <definedName name="_xlnm._FilterDatabase" localSheetId="0" hidden="1">'п 1.1 раздел 1 ЗУ'!$A$10:$O$41</definedName>
    <definedName name="_xlnm._FilterDatabase" localSheetId="1" hidden="1">'п 1.2 раздел 1 зд, стр, соор'!$A$5:$T$460</definedName>
    <definedName name="_xlnm._FilterDatabase" localSheetId="6" hidden="1">'п 2.3 раздел 2 движ'!$A$6:$P$778</definedName>
    <definedName name="_xlnm._FilterDatabase" localSheetId="2" hidden="1">'п1.3 раздел 1 пом-я'!$A$5:$R$8</definedName>
    <definedName name="_xlnm._FilterDatabase" localSheetId="8" hidden="1">'раздел 3 им-во учр'!$B$6:$R$924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24" i="7"/>
  <c r="O923"/>
  <c r="N923"/>
  <c r="N922"/>
  <c r="O915"/>
  <c r="N915"/>
  <c r="O914"/>
  <c r="N914"/>
  <c r="O913"/>
  <c r="N913"/>
  <c r="O829"/>
  <c r="N829"/>
  <c r="O772"/>
  <c r="N772"/>
  <c r="O719"/>
  <c r="N719"/>
  <c r="O695"/>
  <c r="N695"/>
  <c r="O694"/>
  <c r="N694"/>
  <c r="O693"/>
  <c r="N693"/>
  <c r="E693"/>
  <c r="O569"/>
  <c r="N569"/>
  <c r="O553"/>
  <c r="N553"/>
  <c r="E553"/>
  <c r="O505"/>
  <c r="N505"/>
  <c r="O504"/>
  <c r="N504"/>
  <c r="O503"/>
  <c r="N503"/>
  <c r="O493"/>
  <c r="N493"/>
  <c r="O484"/>
  <c r="N484"/>
  <c r="O483"/>
  <c r="N483"/>
  <c r="O477"/>
  <c r="N477"/>
  <c r="O476"/>
  <c r="N476"/>
  <c r="O475"/>
  <c r="N475"/>
  <c r="O450"/>
  <c r="N450"/>
  <c r="O449"/>
  <c r="N449"/>
  <c r="O447"/>
  <c r="N447"/>
  <c r="N411"/>
  <c r="O410"/>
  <c r="N410"/>
  <c r="O406"/>
  <c r="N406"/>
  <c r="O399"/>
  <c r="N399"/>
  <c r="O392"/>
  <c r="N392"/>
  <c r="N383"/>
  <c r="N374"/>
  <c r="N371"/>
  <c r="N368"/>
  <c r="O364"/>
  <c r="N364"/>
  <c r="O347"/>
  <c r="N347"/>
  <c r="O345"/>
  <c r="N345"/>
  <c r="O336"/>
  <c r="N336"/>
  <c r="N322"/>
  <c r="N320"/>
  <c r="N318"/>
  <c r="N314"/>
  <c r="O311"/>
  <c r="N311"/>
  <c r="O306"/>
  <c r="N306"/>
  <c r="O303"/>
  <c r="N303"/>
  <c r="O302"/>
  <c r="N302"/>
  <c r="N8" i="3"/>
  <c r="M8"/>
</calcChain>
</file>

<file path=xl/sharedStrings.xml><?xml version="1.0" encoding="utf-8"?>
<sst xmlns="http://schemas.openxmlformats.org/spreadsheetml/2006/main" count="920" uniqueCount="433">
  <si>
    <t>Реестр муниципального имущества  Луговского сельского поселения Богучарского  муниципального района Воронежской области</t>
  </si>
  <si>
    <t>РАЗДЕЛ 1</t>
  </si>
  <si>
    <t>№
п/п</t>
  </si>
  <si>
    <t>Реестровый номер объекта</t>
  </si>
  <si>
    <t xml:space="preserve">Наименование земельного участка </t>
  </si>
  <si>
    <t>Адрес 
(местоположение), ОКТМО</t>
  </si>
  <si>
    <t>Кадастровый 
номер, дата присвоения</t>
  </si>
  <si>
    <t>Сведения о правообладателе (полное наименование юридического лица, организационно-правовая форма, ИНН, КПП, ОГРН, адрес местонахождения)</t>
  </si>
  <si>
    <t>Вид вещного права, сведения о регистрации 
права, реквизиты 
документов-
оснований 
возникновения (прекращения)
права муниципальной собственности на имущество, дата возникновения 
права</t>
  </si>
  <si>
    <t>Площадь,
м2</t>
  </si>
  <si>
    <t>Категория 
земель</t>
  </si>
  <si>
    <t>Вид 
разрешенного 
использования</t>
  </si>
  <si>
    <t>Сведения о стоимости, Кадастровая стоимость</t>
  </si>
  <si>
    <t>Сведения о произведен-ном улучшении земельного участка</t>
  </si>
  <si>
    <t>Сведения 
об устан. 
в отнош. земельного участка огранич. (обремен.) 
с указан. наимен. вида огранич. (обремен.), основан. 
и даты их возникн. и  прекращ.</t>
  </si>
  <si>
    <t xml:space="preserve">Сведения о лице, в пользу которого установлены ограничения (обременения), включая полное наименование юр. лица, его организац.-правовую форму или фамилию, имя и отчество (при наличии), ИНН, КПП (для юр.лица), ОГРН (для юр. лица), адрес в пределах местонахо-ждения (для юр.лиц), адрес места регистрации по месту жительства (месту пребыания) (для физ.лиц), с указанием ОКТМО </t>
  </si>
  <si>
    <t>Иные сведения (при необхо-димости)</t>
  </si>
  <si>
    <t>1.1.1.000001</t>
  </si>
  <si>
    <t>Земельный участок</t>
  </si>
  <si>
    <t>Воронежская область, Богучарский район,  село Луговое,
ул. Мира,47, ОКТМО 20605416</t>
  </si>
  <si>
    <t>36:03:1400005:67, 13.11.2014</t>
  </si>
  <si>
    <t>Администрация Луговского сельского посления Богучарского района, ОГРН 1023601074496, ИНН 3603003889, КПП 360301001, с. Луговое, ул. Мира, 47</t>
  </si>
  <si>
    <t xml:space="preserve">Собственность,          
№ 36-36-04/011/2014-094 от 13.11.2014, Абзац 3 пункта 3 статьи 3.1 Федеральнго закона от 25.10.2001 года № 137-ФЗ «О введении в действие Земельного кодекса РФ». Дубликат свидетельства на право собственности на землю, Бессрочного (постоянного) пользования землей, выданного администраций Луговского сельсовета Богучарского района Воронежской области, от 12.11.1992 № 114, выдвший орган:Администрация Луговского сельского поселения Богучарского муниципального района Воронежской области 14.05.2013 года.
</t>
  </si>
  <si>
    <t>Земли 
населенных 
пунктов</t>
  </si>
  <si>
    <t>для размещения административного здания</t>
  </si>
  <si>
    <t>1168653.96</t>
  </si>
  <si>
    <t xml:space="preserve"> _</t>
  </si>
  <si>
    <t>1.1.1.000002</t>
  </si>
  <si>
    <t>Воронежская область, Богучарский район,  село Луговое,
ул. Мира,45, ОКТМО 20605416</t>
  </si>
  <si>
    <t>36:03:1400005:46, 29.05.2015</t>
  </si>
  <si>
    <t>Абз.2 п.3 ст. 3.1. Федерального закона от 25.10.2001 года № 137-ФЗ "О введениив действие Земельного кодекса Российской Федерации"</t>
  </si>
  <si>
    <t>для общественно-деловых целей (размещение дома культуры)</t>
  </si>
  <si>
    <t>567927.58</t>
  </si>
  <si>
    <t>1.1.1.000003</t>
  </si>
  <si>
    <t>Воронежская область, Богучарский район,  село Луговое,
ул. Мира,44А, ОКТМО 20605416</t>
  </si>
  <si>
    <t>36:03:1400007:111,  от 12.08.2014</t>
  </si>
  <si>
    <t>Постановление администрации Богучарского муниципального района Воронежской области от 14.04.2014 года № 259</t>
  </si>
  <si>
    <t>для размещения сквера</t>
  </si>
  <si>
    <t>казна</t>
  </si>
  <si>
    <t>1.1.1.000004</t>
  </si>
  <si>
    <t>Воронежская область, Богучарский район,  село Луговое,
ул. Мира,44, ОКТМО 20605416</t>
  </si>
  <si>
    <t>36:03:1400007:73, от 29.05.2015</t>
  </si>
  <si>
    <t>Решение Богучарского районного суда Воронежской области от 02.04.2015, дата вступления в законную силу: 06.05.2015</t>
  </si>
  <si>
    <t>для общественно-деловых целей (размещение церкви)</t>
  </si>
  <si>
    <t>329011.87</t>
  </si>
  <si>
    <t>1.1.1.000005</t>
  </si>
  <si>
    <t>Воронежская область, Богучарский район,  село Данцевка,
ул. Центральная,14Б, ОКТМО 20605416</t>
  </si>
  <si>
    <t>36:03:1500005:3, 01.12.2014</t>
  </si>
  <si>
    <t>Договор пожертвования от 04.03.2015  Абз.2 п.3 ст. 3.1. Федерального закона от 25.10.2001 года № 137-ФЗ "О введениив действие Земельного кодекса Российской Федерации"</t>
  </si>
  <si>
    <t>для обществнно-деловых целей (размещение здания клуба)</t>
  </si>
  <si>
    <t>609292.08</t>
  </si>
  <si>
    <t>1.1.1.000006</t>
  </si>
  <si>
    <t>Воронежская область, Богучарский район,  село Данцевка,
ул. 1 Мая, 2А, ОКТМО 20605416</t>
  </si>
  <si>
    <t>36:03:1500009:85, 01.04.2015</t>
  </si>
  <si>
    <t>Постановление администрации Богучарского муниципального района Воронежской области от 10.08.2015 №430</t>
  </si>
  <si>
    <t>для размещения объектов здавоохранения</t>
  </si>
  <si>
    <t>1.1.1.000007</t>
  </si>
  <si>
    <t>Воронежская область, Богучарский район,  село Данцевка,
ул. 1 Мая, 2, ОКТМО 20605416</t>
  </si>
  <si>
    <t>36:03:1500009:75, 17.02.2014</t>
  </si>
  <si>
    <t>Администрация Луговского сельского посления Богучарского района, ОГРН 1023601074496, ИНН 3603003889, КПП 360301001, с. Луговое, ул. Мира, д. 47</t>
  </si>
  <si>
    <t>Постановление администрации Богучарского муниципального района Воронежской области от 17.01.2014 № 17; Постановление администрации Богучарского муниципального района Воронежской области от 21.01.2014 №3</t>
  </si>
  <si>
    <t>23060.67</t>
  </si>
  <si>
    <t>1.1.1.000008</t>
  </si>
  <si>
    <t>Воронежская область, Богучарский район,  село Данцевка,
ул. 1 Мая, 1А, ОКТМО 20605416</t>
  </si>
  <si>
    <t>36:03:1500004:39, 08.10.2014</t>
  </si>
  <si>
    <t>Постановление администрации Богучарского муниципального района Воронежской области от 04.09.2014 №690; Постановление администрации Богучарского муниципального района Воронежской области от 16.09.2014 №34</t>
  </si>
  <si>
    <t>для размещения объектов физической культуры и спорта</t>
  </si>
  <si>
    <t>1.1.1.000009</t>
  </si>
  <si>
    <t>Воронежская область, Богучарский район,  село Луговое,
ул. Мира,50, ОКТМО 20605416</t>
  </si>
  <si>
    <t>36:03:1400006:83, 24.11.2015</t>
  </si>
  <si>
    <t>Постановление администрации Богучарского муниципального района Воронежской области от 29.10.2015 №549;</t>
  </si>
  <si>
    <t>для размещения объектов культуры</t>
  </si>
  <si>
    <t>30159.33</t>
  </si>
  <si>
    <t>1.1.1.000010</t>
  </si>
  <si>
    <t>Воронежская область, Богучарский район,  село Данцевка,
ул. Новая,12, ОКТМО 20605416</t>
  </si>
  <si>
    <t>36:03:1500005:67, 30.11.2015</t>
  </si>
  <si>
    <t>Постановление администрации Богучарского муниципального района Воронежской области от 16.11.2015 №562</t>
  </si>
  <si>
    <t>1.1.1.000011</t>
  </si>
  <si>
    <t>Воронежская область, Богучарский район,  село Данцевка,
ул. Центральная,14В, ОКТМО 20605416</t>
  </si>
  <si>
    <t>36:03:1500004:42, 30.11.2015</t>
  </si>
  <si>
    <t>Постановление администрации Богучарского муниципального района Воронежской области от 16.11.2015 №562; Акт приема-передачи земельного участка от 16.11.2015</t>
  </si>
  <si>
    <t>1.1.1.000012</t>
  </si>
  <si>
    <t>Воронежская область, Богучарский район,  село Луговое,
ул. Мира,43, ОКТМО 20605416</t>
  </si>
  <si>
    <t>36:03:1400005:8, 30.12.2022</t>
  </si>
  <si>
    <t>Муниципальная собственность 36:03:14000005:8-36/073/2021-3; 19.02.2021</t>
  </si>
  <si>
    <t>для общественно-деловых целей</t>
  </si>
  <si>
    <t>946009.68</t>
  </si>
  <si>
    <t>1.1.1.000013</t>
  </si>
  <si>
    <t>Воронежская область, Богучарский район,  село Данцевка,
ул. Мира,5А, ОКТМО 20605416</t>
  </si>
  <si>
    <t>36:03:1500005:70, 20.06.2017</t>
  </si>
  <si>
    <t>Постановление администрации Богучарского муниципального района Воронежской области от 02.06.2017 №292; Акт приема-передачи земельного участка от 06.06.2017</t>
  </si>
  <si>
    <t>1.1.1.000014</t>
  </si>
  <si>
    <t>Воронежская область, Богучарский район,  село Данцевка,
ул. 1 Мая,1, ОКТМО 20605416</t>
  </si>
  <si>
    <t>36:03:1500004:35, 12.08.2014</t>
  </si>
  <si>
    <t>Постановление администрации Богучарского муниципального района Воронежской области от 14.04.2014 года №257; Акт приема-передачи земельного участка от 14.04.2014 года</t>
  </si>
  <si>
    <t>1.1.1.000015</t>
  </si>
  <si>
    <t>Воронежская область, Богучарский район,  село Данцевка,
ул. 1 Мая,2Б, ОКТМО 20605416</t>
  </si>
  <si>
    <t>36:03:1500009:268, 24.06.2022</t>
  </si>
  <si>
    <t>Постоянное (бессрочное) пользование 36:03:1500009:268-36/073/2022-1; 23.06.2022</t>
  </si>
  <si>
    <t>для размещения парков, культуры и отдыха</t>
  </si>
  <si>
    <t>1.1.1.000016</t>
  </si>
  <si>
    <t>Воронежская область, Богучарский район,  село Расковка,
ул. Шевченко,26Б, ОКТМО 20605416</t>
  </si>
  <si>
    <t>36:03:1700002:40, 22.07.2020</t>
  </si>
  <si>
    <t>Постановление администрации Богучарского муниципального района Воронежской области от 28.02.2020 года №95;Абз.2 п.3 ст. 3.1. Федерального закона от 25.10.2001 года № 137-ФЗ "О введениив действие Земельного кодекса Российской Федерации"</t>
  </si>
  <si>
    <t>действующие кладбища</t>
  </si>
  <si>
    <t>808238.34</t>
  </si>
  <si>
    <t>1.1.1.000017</t>
  </si>
  <si>
    <t>Воронежская область, Богучарский район,  село Луговое,
пер. Гагарина,26, ОКТМО 20605416</t>
  </si>
  <si>
    <t>36:03:1400003:71, 17.07.2020</t>
  </si>
  <si>
    <t>Постановление администрации Богучарского муниципального района Воронежской области от 28.02.2020 года № 95;Абз.2 п.3 ст. 3.1. Федерального закона от 25.10.2001 года № 137-ФЗ "О введениив действие Земельного кодекса Российской Федерации"</t>
  </si>
  <si>
    <t>1.1.1.000018</t>
  </si>
  <si>
    <t>Воронежская область, Богучарский район,  село Данцевка,
ул. Мира,1Б, ОКТМО 20605416</t>
  </si>
  <si>
    <t>36:03:1500006:51, 17.07.2020</t>
  </si>
  <si>
    <t>1.1.1.000019</t>
  </si>
  <si>
    <t>Воронежская область, Богучарский район,  хутор Краснодар,
ул. Заречная,29, ОКТМО 20605416</t>
  </si>
  <si>
    <t>36:03:1600002:13, 22.07.2020</t>
  </si>
  <si>
    <t>1.1.1.000020</t>
  </si>
  <si>
    <t>Воронежская область, Богучарский район,  село Расковка,
ул. Комсомольская,1А, ОКТМО 20605416</t>
  </si>
  <si>
    <t>36:03:1700005:10, 06.05.2025</t>
  </si>
  <si>
    <t>Муниципальная собственность 36:03:1700005:10-36/073/2025-1; 06.05.2025</t>
  </si>
  <si>
    <t>под объектами коммунального хозяйства</t>
  </si>
  <si>
    <t>1.1.1.000021</t>
  </si>
  <si>
    <t>Воронежская область, Богучарский район,  село Расковка,
ул. Шевченко,7 а, ОКТМО 20605416</t>
  </si>
  <si>
    <t>36:03:1700002:19, 06.05.2025</t>
  </si>
  <si>
    <t>Муниципальная собственность 36:03:1700002:19-36/073/2025-1; 06.05.2025</t>
  </si>
  <si>
    <t>1.1.1.000022</t>
  </si>
  <si>
    <t>Воронежская область, Богучарский район,  село Луговое,
ул. Шолохова,50, ОКТМО 20605416</t>
  </si>
  <si>
    <t>36:03:1400008:12, 06.05.2025</t>
  </si>
  <si>
    <t>Муниципальная собственность 36:03:1400008:12-36/073/2025-1; 06.05.2025</t>
  </si>
  <si>
    <t>1.1.1.000023</t>
  </si>
  <si>
    <t>Воронежская область, Богучарский район,  село Луговое,
в границах ООО "Родина", ОКТМО 20605416</t>
  </si>
  <si>
    <t>36:03:5200010:359, 15.04.2019</t>
  </si>
  <si>
    <t>Решение Богучарского районного суда Воронежской области, вступившее в законную силу 28.01.2019 г</t>
  </si>
  <si>
    <t>Земли сельскохозяйственного назначения</t>
  </si>
  <si>
    <t>для сельскохозяйственного использования</t>
  </si>
  <si>
    <t>1.1.1.000024</t>
  </si>
  <si>
    <t>36:03:5200009:317, 15.04.2019</t>
  </si>
  <si>
    <t>_</t>
  </si>
  <si>
    <t>1.1.1.000025</t>
  </si>
  <si>
    <t>36:03:5200009:316, 15.04.2019</t>
  </si>
  <si>
    <t>1.1.1.000026</t>
  </si>
  <si>
    <t>36:03:5200009:315, 15.04.2019</t>
  </si>
  <si>
    <t>1.1.1.000027</t>
  </si>
  <si>
    <t>36:03:5200009:314, 15.04.2019</t>
  </si>
  <si>
    <t>1.1.1.000028</t>
  </si>
  <si>
    <t>36:03:5200009:313, 15.04.2019</t>
  </si>
  <si>
    <t>1.1.1.000029</t>
  </si>
  <si>
    <t>Воронежская область, Богучарский район,  село Луговое,
в границах СХА "Луговое", ОКТМО 20605416</t>
  </si>
  <si>
    <t>36:03:5500003:127, 27.12.2019</t>
  </si>
  <si>
    <t>Решение Богучарского районного суда Воронежской области, вступившее в законную силу 29.01.2019 г. Проект межевания земельных участков, выдан 28.10.2019</t>
  </si>
  <si>
    <t>1.1.1.000030</t>
  </si>
  <si>
    <t>36:03:5500010:145, 27.12.2019</t>
  </si>
  <si>
    <t>Договор аренды земельного участка от 13.03.2023 № 1 Срок действия 13.03.2023-13.03.2028</t>
  </si>
  <si>
    <t>ИП Ряскин В.В. Воронежская область, Богучарский р-н, с. Монастырщина ул. Центральная ,88</t>
  </si>
  <si>
    <t>1.1.1.000031</t>
  </si>
  <si>
    <t>Реестровый номер объекта учета</t>
  </si>
  <si>
    <t>Вид объекта учета</t>
  </si>
  <si>
    <t>Наименование
 объекта учета</t>
  </si>
  <si>
    <t>назначение объекта учета</t>
  </si>
  <si>
    <t>Адрес
(местополо-
жение) (при наличии), ОКТМО (для недвижимого имущества и земельных участков)</t>
  </si>
  <si>
    <t>Кадаст-
ровый 
номер, дата постановки на учет (для недвижи-мого имущества, в том числе для земельных участков), идентификационный номер автомобильной дороги</t>
  </si>
  <si>
    <t>сведения о земельном участке, на котором расположен объект учета (кадастровый номер, форма собственности, площадь)</t>
  </si>
  <si>
    <t>Сведения о правообладателе</t>
  </si>
  <si>
    <t>Вид права (для всего имущества), сведения о регистра-
ции права муници-
пальной собствен-
ности (для недвижимого имущества и земельных участков)</t>
  </si>
  <si>
    <t>Реквизиты 
документов-
оснований 
возникновения 
права муници-
пальной собствен-
ности, дата 
возникновения 
права</t>
  </si>
  <si>
    <t>Общая пло-
щадь/
протя
жен-
ность
 (кв.м/
м) (для недви-жимого иму-щества и земельных участков)</t>
  </si>
  <si>
    <t>Сведения об основных характеристиках объекта учета: Год выпуска (ввода в эксплуатацию), инвентарный номер, модель (при наличии), материал покрытия</t>
  </si>
  <si>
    <t>Сведения о балансодержателе</t>
  </si>
  <si>
    <t>Сведения 
о регист-
рации 
вещного 
права
(оператив-
ное управление, 
хоз.веде-
ние), для земельных участков постоянное (бессрочное) пользование</t>
  </si>
  <si>
    <t>Реквизиты 
документов-
оснований 
возникновения 
права (оператив-
ное управление, 
хоз.веде-
ние), для земельных участков постоянное (бессрочное) пользование,дата 
возникновения 
права</t>
  </si>
  <si>
    <t>Балансовая стоимость</t>
  </si>
  <si>
    <t>Кадастровая стоимость</t>
  </si>
  <si>
    <t>Сведения 
об 
установлении 
в отношении 
муниципально-
го имущества 
ограничений 
(обременений) 
с указанием 
основания 
и даты их 
возникновения</t>
  </si>
  <si>
    <t>Сведе-
ния о лице , в пользу которого установлены ограничения</t>
  </si>
  <si>
    <t>Иные сведения (при необходимости)</t>
  </si>
  <si>
    <t>НЕДВИЖИМОЕ ИМУЩЕСТВО</t>
  </si>
  <si>
    <t>ЗДАНИЯ</t>
  </si>
  <si>
    <t>1.1.2.000001</t>
  </si>
  <si>
    <t>здание</t>
  </si>
  <si>
    <t>Здание сельской администрации</t>
  </si>
  <si>
    <t xml:space="preserve">
Нежилое</t>
  </si>
  <si>
    <t>Воронежская область, муниципальное образование Богучарский район, Луговское сельское поселение, с. Луговое,  ул. Мира, д.  47</t>
  </si>
  <si>
    <t xml:space="preserve">
36:03:1400005:94, 
02.02.2015</t>
  </si>
  <si>
    <t>Муниципальное образование Луговское сельское поселение в составе муниципального образования Богучарский район, ИНН 3603003889, ОГРН 1023601074496, КПП 360301001, с. Луговое, ул. Мира, 47</t>
  </si>
  <si>
    <t>Муниципальная собственность  № 36-36/004-36/004/007/2015-15/2 от 02.02.2015</t>
  </si>
  <si>
    <t>Постановление Богучарского районного Совета народных депутатов Воронежской области "Об утверждении перечней имущества муниципального образования "Богучарский район", передаваемых в собственнос сельских поселений и городского поселения - город Богучар" от 09.06.2005 года № 106</t>
  </si>
  <si>
    <t xml:space="preserve">Количество этажей
1, Количество подземных этажей
0, Материал наружных стен - деревянные, Инвентарный номер
 13-12, год  завершения строительства 1950 </t>
  </si>
  <si>
    <t>Луговское сельское поселение Богучарского муниципального района Воронежской области, с. Луговое ОГРН 1023601074496, ИНН 3603003889</t>
  </si>
  <si>
    <t>1.1.2.000002</t>
  </si>
  <si>
    <t>Здание дома культуры</t>
  </si>
  <si>
    <t>Нежилое</t>
  </si>
  <si>
    <t>Воронежская область, муниципальное образование Богучарский район, Луговское сельское поселение, с. Луговое,  ул. Мира, д.  45</t>
  </si>
  <si>
    <t>36:03:1400005:100, 26.03.2015</t>
  </si>
  <si>
    <t>муниципальная собственность № 36-36/004-36/004/010/2015-193/1
от 29.05.2015</t>
  </si>
  <si>
    <t xml:space="preserve">Решение Богучарского районного суда Воронежской области  от  02.04.2015 г., дата вступления в законную силу: 06.05,2015 </t>
  </si>
  <si>
    <t>Количество этажей 2
Количество подземных этажей 1
Материал наружных стен кирпичные, Год завершения строительства 1966, Год ввода в эксплуатацию 1966, Инвентарный номер 13-11</t>
  </si>
  <si>
    <t>1.1.2.000003</t>
  </si>
  <si>
    <t xml:space="preserve">Здание церкви
</t>
  </si>
  <si>
    <t>Воронежская область, муниципальное образование Богучарский район, Луговское сельское поселение, с. Луговое,  ул. Мира, д.  44</t>
  </si>
  <si>
    <t>36:03:1400007:108, 29.05.2015</t>
  </si>
  <si>
    <t>муниципальная собственность № 36-36/004-36/004/010/2015-194/1 от 29.05.2015</t>
  </si>
  <si>
    <t xml:space="preserve">
Количество этажей 1,Материал наружных стен кирпичные, Год завершения строительства 1861.</t>
  </si>
  <si>
    <t>1.1.2.000004</t>
  </si>
  <si>
    <t>Воронежская область, муниципальное образование Богучарский район, Луговское сельское поселение, с. Данцевка,  ул. Центральная, д.  14Б</t>
  </si>
  <si>
    <t>36:03:1500005:61, от 16.03.2015</t>
  </si>
  <si>
    <t>муниципальная собственность № 36-36/004-36/004/007/2015-69/2
от 16.03.2015</t>
  </si>
  <si>
    <t>Договор пожертвования от 04.03.2015</t>
  </si>
  <si>
    <t xml:space="preserve">Этаж -1
</t>
  </si>
  <si>
    <t>3972555.16</t>
  </si>
  <si>
    <t>1.1.2.000005</t>
  </si>
  <si>
    <t>Здание аптеки</t>
  </si>
  <si>
    <t>Воронежская область, муниципальное образование Богучарский район, Луговское сельское поселение, с. Луговое,  ул. Мира, д.  43</t>
  </si>
  <si>
    <t>36:03:1400005:84, от 19.02.2021</t>
  </si>
  <si>
    <t>Муниципальная собственность
№ 36:03:1400005:84-36/073/2021-3 от 19.02.2021</t>
  </si>
  <si>
    <t>Постановление администрации Луговского сельского поселения Богучарского муниципального района Воронежской области от 04.08.2015 № 58; Постановление администрации Богучарского муниципального района Воронежской области от 30.07.2015 № 403; Акт приема-передачи имущества от 04.08.2015</t>
  </si>
  <si>
    <t>1.1.2.000006</t>
  </si>
  <si>
    <t>сооружение</t>
  </si>
  <si>
    <t>Башня Рожновского</t>
  </si>
  <si>
    <t>Воронежская область, муниципальное образование Богучарский район, Луговское сельское поселение, с. Луговое,  ул. Мира, 1в</t>
  </si>
  <si>
    <t>36:03:1400005:313, 19.03.2025</t>
  </si>
  <si>
    <t>Муниципальная собственность
№ 36:03:1400005:313-36/073/2025-1 от 19.03.2025</t>
  </si>
  <si>
    <t xml:space="preserve">Акт приема-передачи имущества, передаваемого из собственности СХА "Луговое" в собственность МО Луговского сельского поселения от  </t>
  </si>
  <si>
    <t xml:space="preserve"> Год 1970 Инвентарный номер 13-247</t>
  </si>
  <si>
    <t>25189.28</t>
  </si>
  <si>
    <t>-</t>
  </si>
  <si>
    <t>1.1.2.000007</t>
  </si>
  <si>
    <t>Воронежская область, муниципальное образование Богучарский район, Луговское сельское поселение, с. Расковка,  ул. Шевченко,  7а</t>
  </si>
  <si>
    <t>36:03:1700001:216, 26.03.2025</t>
  </si>
  <si>
    <t>Муниципальная собственность
№ 36:03:1700001:216-36/073/2025-1 от 26.03.2025</t>
  </si>
  <si>
    <t>Год 1987 Инвентарный номер 15-91</t>
  </si>
  <si>
    <t>1.1.2.000008</t>
  </si>
  <si>
    <t>Воронежская область, муниципальное образование Богучарский район, Луговское сельское поселение, с. Луговое,  ул. Шолохова, д.  50</t>
  </si>
  <si>
    <t>36:03:1400008:180, 07.04.2025</t>
  </si>
  <si>
    <t>Муниципальная собственность
№ 36:03:1400008:180-36/073/2025-1 от 07.04.2025</t>
  </si>
  <si>
    <t>Год 1975 Инвентарный номер 13-246</t>
  </si>
  <si>
    <t>1.1.2.000009</t>
  </si>
  <si>
    <t>Воронежская область, муниципальное образование Богучарский район, Луговское сельское поселение, с. Расковка,  ул. Шевченко, 33в</t>
  </si>
  <si>
    <t>36:03:1700004:181, 19.03.2025</t>
  </si>
  <si>
    <t>Муниципальная собственность
№ 36:03:1700004:181-36/073/2025-1 от 19.03.2025</t>
  </si>
  <si>
    <t>Год 1967 Инвентарный номер 15-93</t>
  </si>
  <si>
    <t>1.1.2.000010</t>
  </si>
  <si>
    <t>Воронежская область, муниципальное образование Богучарский район, Луговское сельское поселение, с. Расковка,  ул. Комсомольская, 1А</t>
  </si>
  <si>
    <t>36:03:1700005:139, 02.04.2025</t>
  </si>
  <si>
    <t>Муниципальная собственность
№ 36:03:1700005:139-36/073/2025-1 от 02.04.2026</t>
  </si>
  <si>
    <t>Год 1971 Инвентарный номер 15-92</t>
  </si>
  <si>
    <t>25189.29</t>
  </si>
  <si>
    <t>1.1.2.000011</t>
  </si>
  <si>
    <t>Водопроводная сеть</t>
  </si>
  <si>
    <t>Воронежская область, муниципальное образование Богучарский район, Луговское сельское поселение, с.Луговое</t>
  </si>
  <si>
    <t>36:03:0000000:4499, 04.07.2025</t>
  </si>
  <si>
    <t>Муниципальная собственность
№ 36:03:0000000:4499-36/073/2025-1 от 04.07.2025</t>
  </si>
  <si>
    <t>Год 1980</t>
  </si>
  <si>
    <t>1.1.2.000012</t>
  </si>
  <si>
    <t>Воронежская область, муниципальное образование Богучарский район, Луговское сельское поселение, с. Расковка</t>
  </si>
  <si>
    <t>36:03:0000000:4498, 04.07.2025</t>
  </si>
  <si>
    <t>Муниципальная собственность
№ 36:03:0000000:4498-36/073/2025-1 от 03.07.2025</t>
  </si>
  <si>
    <t>Год 1970</t>
  </si>
  <si>
    <t>1.1.2.000013</t>
  </si>
  <si>
    <t>Памятник</t>
  </si>
  <si>
    <t>Воронежская область, муниципальное образование Богучарский район, Луговское сельское поселение, с. Данцевка, ул. Центральная, 14В</t>
  </si>
  <si>
    <t>36:03:1500004:45, 28.06.2016</t>
  </si>
  <si>
    <t>Муниципальная собственность, № 36-36/004-36/004/012/2016-156/2
от 28.06.2016</t>
  </si>
  <si>
    <t>Постановление Богучарского районного Совета народных депутатов Воронежской области от 09.06.2005 № 106. Решение Совета народных депутатов Луговского сельского поселения Богучарского муниципального района Воронежской области от 28.06.2005 № 12</t>
  </si>
  <si>
    <t>16416.11</t>
  </si>
  <si>
    <t>1.1.2.000014</t>
  </si>
  <si>
    <t>Воронежская область, муниципальное образование Богучарский район, Луговское сельское поселение, с. Луговое, ул. Мира, д.50</t>
  </si>
  <si>
    <t>36:03:1400006:84, 28.06.2016</t>
  </si>
  <si>
    <t>Муниципальная собственность, № 36-36/004-36/004/012/2016-155/2
от 28.06.2016</t>
  </si>
  <si>
    <t>10924.52</t>
  </si>
  <si>
    <t>1.1.2.000015</t>
  </si>
  <si>
    <t>Артезианская скважина</t>
  </si>
  <si>
    <t>36:03:1400008:179, 02.04.2025</t>
  </si>
  <si>
    <t>Муниципальная собственность
№ 36:03:1400008:179-36/073/2025-1 от 02.04.2025</t>
  </si>
  <si>
    <t>30</t>
  </si>
  <si>
    <t xml:space="preserve">Год 1975 </t>
  </si>
  <si>
    <t>12308.4</t>
  </si>
  <si>
    <t>1.1.2.000016</t>
  </si>
  <si>
    <t>36:03:1700004:182, 20.03.2025</t>
  </si>
  <si>
    <t>Муниципальная собственность
№ 36:03:1700004:182-36/073/2025-1 от 20.03.2025</t>
  </si>
  <si>
    <t>22</t>
  </si>
  <si>
    <t>9026.16</t>
  </si>
  <si>
    <t>1.1.2.000017</t>
  </si>
  <si>
    <t>36:03:1700001:217, 26.03.2025</t>
  </si>
  <si>
    <t>Муниципальная собственность
№ 36:03:1700001:217-36/073/2025-1 от 26.03.2025</t>
  </si>
  <si>
    <t>6154.2</t>
  </si>
  <si>
    <t>1.1.2.000018</t>
  </si>
  <si>
    <t>36:03:1400010:167, 20.03.2025</t>
  </si>
  <si>
    <t>Муниципальная собственность
№ 36:03:1400010:217-36/073/2025-1 от 20.03.2025</t>
  </si>
  <si>
    <t>12718.68</t>
  </si>
  <si>
    <t>1.1.2.000019</t>
  </si>
  <si>
    <t>36:03:1700005:140, 07.04.2025</t>
  </si>
  <si>
    <t>Муниципальная собственность
№ 36:03:1700005:140-36/073/2025-1 от 07.04.2025</t>
  </si>
  <si>
    <t>1.1.2.000020</t>
  </si>
  <si>
    <t xml:space="preserve">Здание </t>
  </si>
  <si>
    <t>Остановочный павильон</t>
  </si>
  <si>
    <t>Воронежская область, муниципальное образование Богучарский район, Луговское сельское поселение, с. Расковка,  автодорога г. Богучар-Кантемировка</t>
  </si>
  <si>
    <t>Акт приема-передачи</t>
  </si>
  <si>
    <t>1 этаж</t>
  </si>
  <si>
    <t>Подраздел 1.3 раздела 1. Сведения о помещениях, машино-местах и иных объектах, отнесенных законом к недвижимости, находящихся в муниципальной собственности Луговского поселения Богучарского района, по состоянию на 01.07.2025 г.</t>
  </si>
  <si>
    <t>Наименова-ние объекта учета</t>
  </si>
  <si>
    <t>Назначение объекта учета</t>
  </si>
  <si>
    <t>Адрес 
(местоположение) объекта учета, ОКТМО</t>
  </si>
  <si>
    <t>Кадаст-
ровый 
номер, дата присвое-ния</t>
  </si>
  <si>
    <t>Сведения о здании, сооружении, в состав которого входит объект учета (кадастровый номер, форма собственности)</t>
  </si>
  <si>
    <t>Вид права, на основании которого правообладателю принадлежит объект учета, реквизиты 
документов-
оснований 
возникновения (прекращения)
права муниципаль-
ной собствен-
ности и иного вещного права, регистрация права собственности и дата возникновения (прекращения)
права собственности и иного вещного права</t>
  </si>
  <si>
    <t>Сведения о характеристи-ках объекта, в том числе: тип объекта, площадь, этажность</t>
  </si>
  <si>
    <t>Инвента-рный номер объекта учета</t>
  </si>
  <si>
    <t>Сведения об изменениях объекта учета (произведен-ных достройках, капитальном ремонте, реконструкции, модернизации, сносе)</t>
  </si>
  <si>
    <t>Сведения 
об установлен-ных 
в отношении объекта учета ограничениях (обременени-ях) с указа-нием наимено-вания вида ограничений (обременении), основания и даты
их возни-кновения и  прекращения</t>
  </si>
  <si>
    <t>Сведения о лице, в пользу которого установлены ограничения (обременения)</t>
  </si>
  <si>
    <t>помещения</t>
  </si>
  <si>
    <t>Общая площадь -  м2</t>
  </si>
  <si>
    <t>ИТОГО</t>
  </si>
  <si>
    <t>Подраздел 1.4 раздела 1. Сведения о воздушных и морских судах, судах внутреннего влавания</t>
  </si>
  <si>
    <t>Наименование объекта учета</t>
  </si>
  <si>
    <t>порт (место) регистрации и (или) место (аэродром) базирования (с указанием ОКТМО)</t>
  </si>
  <si>
    <t>регистрационный номер ( с датой присвоения)</t>
  </si>
  <si>
    <t>Вид права, на основании которого правообладателю принадлежит объект учета, реквизиты документов-оснований 
возникновения (прекращения) права муниципальной собственности и иного вещного права, регистрация права собственности и дата возникновения (прекращения) права собственности и иного вещного права</t>
  </si>
  <si>
    <t>Сведения об основных характеристи-ках судна, в том числе: горд и место постройки судна, инвеннтарный номер, серийный (заводской) номер, идентификационный номер судна и место строительства (для строящихся судов)</t>
  </si>
  <si>
    <t>сведения о стоимости судна</t>
  </si>
  <si>
    <t>Сведения о произведенных ремонте, модернизации судна</t>
  </si>
  <si>
    <t>Сведения 
об установленных 
в отношении судна ограничениях (обременениях) с указанием наименования вида ограничений (обременений), основания и даты
их возникновения и  прекращения</t>
  </si>
  <si>
    <t>РАЗДЕЛ 2</t>
  </si>
  <si>
    <t>Подраздел 2.1 раздела 2. Сведения об акциях  на 01.07.2025г.</t>
  </si>
  <si>
    <t>Сведения об акционерном обществе (эмитенте), включая полное наименование юридического лица, включающее его организационно-правовую форму, ИНН, КПП, ОГРН, адрес в пределах места нахождения (с указанием ОКТМО)</t>
  </si>
  <si>
    <t>Сведения об акциях, в том числе: количество акций, регистрационные номера выпусков, номинальная стоимость акций, вид акций (обыкновенные или привилегированные)</t>
  </si>
  <si>
    <t>Вид вещного права, на основании которого правообладателю принадлежит объект учета, с указанием реквизитов документов-оснований возникновения (прекращения) права собственности, иного вещного права</t>
  </si>
  <si>
    <t>Сведения об установленных в ограничениях (обременениях) с указанием наименования вида ограничений (обременении), основания и даты их возникновения и прекращения</t>
  </si>
  <si>
    <t xml:space="preserve"> -</t>
  </si>
  <si>
    <t>Подраздел 2.2 раздела 2. Сведения о долях (вкладах) в уставных (складочных) капиталах хозяйственных обществ и товариществ  на 01.07.2025 г.</t>
  </si>
  <si>
    <t>Сведения о хозяйственном обществе (товариществе), включая полное наименование юридического лица, включающее его организационно-правовую форму, ИНН, КПП, ОГРН, адрес в пределах места нахождения (с указанием ОКТМО)</t>
  </si>
  <si>
    <t>Доля (вклад) в уставном (складочном) капитале хозяйственного общества, товарищества в процентах</t>
  </si>
  <si>
    <t>Наименование движимого имущества (иного имущества)</t>
  </si>
  <si>
    <t xml:space="preserve">Общая пло-
щадь/
протя
жен-
ность
 (кв.м/
м) </t>
  </si>
  <si>
    <t>сведения об объекте учета, в том числе Год выпуска (ввода в эксплуатацию), инвентарный номер, модель (при наличии), материал покрытия</t>
  </si>
  <si>
    <t>ДВИЖИМОЕ ИМУЩЕСТВО</t>
  </si>
  <si>
    <t>транспортные средства</t>
  </si>
  <si>
    <t>2.2.3.000001</t>
  </si>
  <si>
    <t>Автомобиль  LADA GRANTA, Идентификационный номер – (VIN) XTA219440P0227097; марка, модель LADA GRANTA 219040; тип: - легковой универсал; категория  В/М1; год выпуска: - 2023; страна-производитель: - Российская Федерация;  модель, № двигателя – 111827128773;  шасси (рама) № - отсутствует; кузов (прицеп)  - XTA219440P0227097; цвет кузова – белый; государственный регистрационный номер А264КМ136, ПТС № 164301060405383, СТС 99 44 463777</t>
  </si>
  <si>
    <t>2023 года ввода в эксплуатацию</t>
  </si>
  <si>
    <t>Администрация мниципального образования Луговское сельское поселение в составе муниципального образования Богучарский район, ИНН 3603003889, ОГРН 1023601074496, КПП 360301001, с. Луговое, ул. Мира, 47</t>
  </si>
  <si>
    <t>Муниципальная собственность</t>
  </si>
  <si>
    <t>Муниципальный контракт на поставку легковых автомобилей  № 1 от 04 апреля 2023 года</t>
  </si>
  <si>
    <t>Муниципальное казённое учреждение Луговского сельского поселения Богучарского района "Муниципальное имущество"ОГРН 1023601074496, ИНН 3603003889</t>
  </si>
  <si>
    <t xml:space="preserve">Оперативное управление </t>
  </si>
  <si>
    <t>Постановление администрации Богучарского муниципального района № 321 от 19.05.2023 г.</t>
  </si>
  <si>
    <t>подраздел 2.4. Сведения о долях в праве общей долевой собственности на объекты недвижимого и (или) движимого имущества</t>
  </si>
  <si>
    <t>№ п/п</t>
  </si>
  <si>
    <t>размер доли в праве общей долевой собственности на объекты  недвижимого и (или) движимого имущества</t>
  </si>
  <si>
    <t>сведения о стоимости доли</t>
  </si>
  <si>
    <t>сведения об участниках общей долевой собственности</t>
  </si>
  <si>
    <t>сведения о правообладателе</t>
  </si>
  <si>
    <t>Вид права, на основании которого правообладателю принадлежит объект учета, реквизиты документов-оснований возникновения (прекращения) права муниципальной собственности и иного вещного права, регистрация права собственности и дата возникновения (прекращения) права собственности и иного вещного права</t>
  </si>
  <si>
    <t>сведения об объектах недвижимого и (или) движимого имущества, находящихся в общей долевой собственности, в том числе наименование такого имущества и его кадастровый номер (при наличии)</t>
  </si>
  <si>
    <t>РАЗДЕЛ 3</t>
  </si>
  <si>
    <t xml:space="preserve">РАЗДЕЛ 3. СВЕДЕНИЯ О ЛИЦАХ, ОБЛАДАЮЩИХ ПРАВАМИ НА МУНИЦИПАЛЬНОЕ ИМУЩЕСТВО И СВЕДЕНИЯМИ О НЕМ НА 01.01.2025 </t>
  </si>
  <si>
    <t>Сведения о правообладателях</t>
  </si>
  <si>
    <t xml:space="preserve">Реестровый номер объектов учета, принадлежащих на соответствующем вещном праве;
</t>
  </si>
  <si>
    <t xml:space="preserve">Реестровый номер объектов учета, вещные права на которые ограничены (обременены) в пользу правообладателя;
</t>
  </si>
  <si>
    <t xml:space="preserve">Иные сведения (при необходимости).
</t>
  </si>
  <si>
    <t>Итого:</t>
  </si>
  <si>
    <t>ИТОГО недвижимое имущество:</t>
  </si>
  <si>
    <t>Сооружения</t>
  </si>
  <si>
    <t>ИТОГО:</t>
  </si>
  <si>
    <t>Игровое оборудование (п.Сахарного завода(часовня)</t>
  </si>
  <si>
    <t>Игровое оборудование (ст. Выселки, ул. Красная Поляна-ул. Ткаченко)</t>
  </si>
  <si>
    <t>Игровое оборудование (ст. Выселки, ул. Кооперативная)</t>
  </si>
  <si>
    <t>Игровое оборудование (ст. Выселки, ул. Урожайная)</t>
  </si>
  <si>
    <t>Игровое оборудование (х. Иногородне-Малеваный, ул.Северная, 200)</t>
  </si>
  <si>
    <t>Игровое оборудование (ст. Выселки, ул. Раздольная)</t>
  </si>
  <si>
    <t>Игровое оборудование (ст. Выселки, ул. Екатеринодарская)</t>
  </si>
  <si>
    <t>Игровое оборудование (ст. Выселки, ул. Садовая)</t>
  </si>
  <si>
    <t>Игровое оборудование (ст. Выселки, ул. Ленина и пер. Калинина)</t>
  </si>
  <si>
    <t>ИТОГО ИМУЩЕСТВО СКВЕРА: 4549618,40</t>
  </si>
  <si>
    <t>Игровое оборудование (ст. Выселки, ул. Ленина, 184), ,(ст. Выселки, ул. Ленина, 184-186)</t>
  </si>
  <si>
    <t>Игровое оборудование (ст. Выселки, ул. Красная Поляна- ул. Широкая)</t>
  </si>
  <si>
    <t>Игровое оборудование (ст. Выселки, пер. Восточный)</t>
  </si>
  <si>
    <t>Игровое оборудование (Краснодарский край, Выселковский район, с. Первомайское, ул. Набережная)</t>
  </si>
  <si>
    <t>Игровое оборудование (Краснодарский край, Выселковский район, ст. Выселки, пер. Хлеборобный)</t>
  </si>
  <si>
    <t>Игровое оборудование (ст. Выселки, пер. Дачный)</t>
  </si>
  <si>
    <t>Игровое оборудование ( ст. Выселки, ул. Широкая)</t>
  </si>
  <si>
    <t xml:space="preserve">Игровое оборудование </t>
  </si>
  <si>
    <t>ВСЕГО:</t>
  </si>
  <si>
    <t>Транспортные средства</t>
  </si>
  <si>
    <t>Производственный и хозяйственный инвентарь</t>
  </si>
  <si>
    <t>ИТОГО иное движимое имущество:</t>
  </si>
  <si>
    <t>Земельные участки</t>
  </si>
  <si>
    <t>Правообладатель:  МУНИЦИПАЛЬНОЕ АВТОНОМНОЕ КИНОВИДЕОЗРЕЛИЩНОЕ УЧРЕЖДЕНИЕ КУЛЬТУРЫ "КИНОЗАЛ ФОРУМ"</t>
  </si>
  <si>
    <t>машины и оборудование</t>
  </si>
  <si>
    <t>ИТОГО движимое имущество:</t>
  </si>
  <si>
    <t>ВСЕГО по учреждению (движимое и недвижимое имущество, за исключением земельных участков):</t>
  </si>
  <si>
    <t>ВСЕГО земельные участки (0 ед., площадью 0 кв.м, кадастровой стоимостью 0 рублей):</t>
  </si>
  <si>
    <t>Правообладатель:  МАУ "Мемориал" 
 МУНИЦИПАЛЬНОЕ АВТОНОМНОЕ УЧРЕЖДЕНИЕ "МЕМОРИАЛ" ВЫСЕЛКОВСКОГО СЕЛЬСКОГО ПОСЕЛЕНИЯ ВЫСЕЛКОВСКОГО РАЙОНА</t>
  </si>
  <si>
    <t>Здания</t>
  </si>
  <si>
    <t>ВСЕГО недвижимое имущество:</t>
  </si>
  <si>
    <t>особо-ценное движимое имущество</t>
  </si>
  <si>
    <t>ВСЕГО движимое имущество</t>
  </si>
  <si>
    <t xml:space="preserve">Правообладатель:  Муниципальное унитарное предприятие  Выселковского сельского поселения Выселковского района «Выселковские коммунальные системы» </t>
  </si>
  <si>
    <t>3.3.1.000424</t>
  </si>
  <si>
    <t xml:space="preserve">Помещение
дома культуры
</t>
  </si>
  <si>
    <t>Краснодарский край, муниципальное образование Выселковский район, Выселковское сельское поселение, ст-ца Выселки, ул. Ленина, д. 94, помещ. 14-16</t>
  </si>
  <si>
    <t>23:05:0602028:670, 03.10.2022</t>
  </si>
  <si>
    <t>Назначение
Нежилое
Этаж
1</t>
  </si>
  <si>
    <t>Муниципальное образование Выселковское сельское поселение в составе муниципального образования Выселковский район, ИНН 2328012307, ОГРН 1052315826133, КПП 232801001, ст. Выселки, ул. Ленина, 39</t>
  </si>
  <si>
    <t>Муниципальная собственность № 23:05:0602028:670-23/257/2022-1
от 18.10.2022</t>
  </si>
  <si>
    <t>Акт приема-передачи имущества, передаваемого из собственности МО Выселковский район в собственность МО Выселковского сельского поселения от 01.09.2006г. Решение VII сессии I созыва совета Выселковского с/п № 2 от 10.04.2006г.</t>
  </si>
  <si>
    <t>Муниципальное унитарное предприятие «Выселковские коммунальные системы» Выселковского сельского посления Выселковского района ОГРН 1112328000113, ИНН 2328000573, КПП 232801001</t>
  </si>
  <si>
    <t>Хозяйственное ведение № 23:05:0602028:670-23/257/2022-2
от 01.11.2022</t>
  </si>
  <si>
    <t>Договор №11 от 24.10.2022, распоряжение №267-р от 24.10.2022, дополнительное соглашение №1 от 01.11.2024</t>
  </si>
  <si>
    <t>3.3.1.000425</t>
  </si>
  <si>
    <t>Помещение (служебное жилое помещение)</t>
  </si>
  <si>
    <t>Краснодарский край, Выселковский р-н, ст-ца Выселки, пер. Первомайский, д. 10, к. 6</t>
  </si>
  <si>
    <t>23:05:0602033:543, 01.02.2016</t>
  </si>
  <si>
    <t>Назначение
Жилое
Этаж
1, Инвентарный номер
4322</t>
  </si>
  <si>
    <t>Муниципальная собственность № 23:05:0602033:543-23/257/2020-1
от 12.08.2020</t>
  </si>
  <si>
    <t xml:space="preserve">Решение XII сессии I созыва Совема МО Выселковский район, №4 от 06.04.2006г.
Решение VIIсессии I созыва Совета Выселковского с/п № 2 от 10.04.2006г. Технический план жилого помещения (квартиры), №б/н, от 23.12.2015 ГУП филиал ГУП КК «Крайтехинвентаризация-Краевое БТИ» по Выселковскому району
</t>
  </si>
  <si>
    <t xml:space="preserve">Хозяйственное ведение </t>
  </si>
  <si>
    <t>договор хозяйственного ведения от 21.06.2023 года №3, распоряжение №207-р от 21.06.2023</t>
  </si>
  <si>
    <t>3.3.1.000426</t>
  </si>
  <si>
    <t>Краснодарский край, Выселковский р-н, ст-ца Выселки, пер. Первомайский, д. 10, к. 7</t>
  </si>
  <si>
    <t>23:05:0602033:542, 01.02.2016</t>
  </si>
  <si>
    <t xml:space="preserve">Решение XII сессии I созыва Совема МО Выселковский район, №4 от 06.04.2006г.
Решение VIIсессии I созыва Совета Выселковского с/п № 2 от 10.04.2006г.
Акт приема-передачи имущества, передаваемого из собственности МО Выселковский район в собственность МО Выселковского с/п 01.09.2006г
</t>
  </si>
  <si>
    <t>ВСЕГО передаточные устройства:</t>
  </si>
  <si>
    <t xml:space="preserve">Правообладатель:  Муниципальное казенное учреждение Выселковского сельского поселения Выселковского района «Централизованная бухгалтерия» </t>
  </si>
  <si>
    <t>оборудование</t>
  </si>
  <si>
    <r>
      <rPr>
        <b/>
        <sz val="11"/>
        <color rgb="FFFF0000"/>
        <rFont val="Times New Roman"/>
        <charset val="204"/>
      </rPr>
      <t xml:space="preserve">ВСЕГО по учреждениям и предприятиям </t>
    </r>
    <r>
      <rPr>
        <sz val="11"/>
        <color rgb="FFFF0000"/>
        <rFont val="Times New Roman"/>
        <charset val="204"/>
      </rPr>
      <t>(движимое и недвижимое имущество, за исключением земельных участков)</t>
    </r>
    <r>
      <rPr>
        <b/>
        <sz val="11"/>
        <color rgb="FFFF0000"/>
        <rFont val="Times New Roman"/>
        <charset val="204"/>
      </rPr>
      <t>:</t>
    </r>
  </si>
  <si>
    <r>
      <rPr>
        <b/>
        <sz val="11"/>
        <color rgb="FFFF0000"/>
        <rFont val="Times New Roman"/>
        <charset val="204"/>
      </rPr>
      <t xml:space="preserve">ВСЕГО по учреждениям и предприятиям </t>
    </r>
    <r>
      <rPr>
        <sz val="11"/>
        <color rgb="FFFF0000"/>
        <rFont val="Times New Roman"/>
        <charset val="204"/>
      </rPr>
      <t>(земельные участки):</t>
    </r>
  </si>
  <si>
    <t>Заместитель главы 
Темрюкского городского поселения
Темрюкского района</t>
  </si>
  <si>
    <t>А.В. Румянцева</t>
  </si>
  <si>
    <t>Утвержден                                            решением Совета народных депутатов Луговского сельского поселения Богучарского муниципального района Воронежской области                                                    от "26" декабря 2025 года № 34</t>
  </si>
  <si>
    <t>Подраздел 2.3 раздела 2. Сведения о движимом имуществе и ином имуществе, за исключением акций и долей (вкладов) в уставных (складочных) капиталах хозяйственных обществ и товариществ  на 01.01.2026</t>
  </si>
  <si>
    <t>Подраздел 1.2 раздела 1. Сведения о о зданиях, сооружениях, объектах незавершенного строительства, и иных объектах, отнесенных законом к недвижимости, находящихся в муниципальной собственности Луговского поселения Богучарского района, по состоянию на 01.01.2026 г.</t>
  </si>
  <si>
    <t>Подраздел 1.1 раздела 1. Сведения о земельных участках, находящихся в собственности Луговского сельского поселения Богучарского района, по состоянию на 01.01.2026 г.</t>
  </si>
</sst>
</file>

<file path=xl/styles.xml><?xml version="1.0" encoding="utf-8"?>
<styleSheet xmlns="http://schemas.openxmlformats.org/spreadsheetml/2006/main">
  <numFmts count="9">
    <numFmt numFmtId="164" formatCode="_-* #\ ##0.00\ _₽_-;\-* #\ ##0.00\ _₽_-;_-* &quot;-&quot;??\ _₽_-;_-@_-"/>
    <numFmt numFmtId="165" formatCode="#\ ##0.00"/>
    <numFmt numFmtId="166" formatCode="#\ ##0.00\ _₽"/>
    <numFmt numFmtId="167" formatCode="#\ ??/??"/>
    <numFmt numFmtId="168" formatCode="dd\.mm\.yyyy"/>
    <numFmt numFmtId="169" formatCode="0.000"/>
    <numFmt numFmtId="170" formatCode="#\ ##0.000"/>
    <numFmt numFmtId="171" formatCode="#\ ##0.0000"/>
    <numFmt numFmtId="172" formatCode="0.0000"/>
  </numFmts>
  <fonts count="59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sz val="12"/>
      <color theme="1"/>
      <name val="Times New Roman"/>
      <charset val="204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i/>
      <sz val="11"/>
      <color theme="1"/>
      <name val="Calibri"/>
      <charset val="134"/>
      <scheme val="minor"/>
    </font>
    <font>
      <sz val="11"/>
      <name val="Times New Roman"/>
      <charset val="204"/>
    </font>
    <font>
      <sz val="12"/>
      <name val="Times New Roman"/>
      <charset val="204"/>
    </font>
    <font>
      <b/>
      <sz val="11"/>
      <color theme="1"/>
      <name val="Times New Roman"/>
      <charset val="204"/>
    </font>
    <font>
      <sz val="12"/>
      <color rgb="FFFF0000"/>
      <name val="Times New Roman"/>
      <charset val="204"/>
    </font>
    <font>
      <b/>
      <i/>
      <sz val="11"/>
      <color rgb="FFFF0000"/>
      <name val="Times New Roman"/>
      <charset val="204"/>
    </font>
    <font>
      <b/>
      <sz val="11"/>
      <color rgb="FFFF0000"/>
      <name val="Times New Roman"/>
      <charset val="204"/>
    </font>
    <font>
      <b/>
      <i/>
      <sz val="11"/>
      <color theme="1"/>
      <name val="Times New Roman"/>
      <charset val="204"/>
    </font>
    <font>
      <b/>
      <sz val="11"/>
      <name val="Times New Roman"/>
      <charset val="204"/>
    </font>
    <font>
      <i/>
      <sz val="11"/>
      <color theme="1"/>
      <name val="Times New Roman"/>
      <charset val="204"/>
    </font>
    <font>
      <sz val="11"/>
      <color rgb="FFFF0000"/>
      <name val="Times New Roman"/>
      <charset val="204"/>
    </font>
    <font>
      <i/>
      <sz val="11"/>
      <color rgb="FFFF0000"/>
      <name val="Times New Roman"/>
      <charset val="204"/>
    </font>
    <font>
      <b/>
      <i/>
      <sz val="11"/>
      <name val="Times New Roman"/>
      <charset val="204"/>
    </font>
    <font>
      <i/>
      <sz val="11"/>
      <name val="Times New Roman"/>
      <charset val="204"/>
    </font>
    <font>
      <sz val="10"/>
      <color rgb="FFFF0000"/>
      <name val="Times New Roman"/>
      <charset val="204"/>
    </font>
    <font>
      <b/>
      <sz val="10"/>
      <color theme="1"/>
      <name val="Times New Roman"/>
      <charset val="204"/>
    </font>
    <font>
      <b/>
      <sz val="10"/>
      <name val="Times New Roman"/>
      <charset val="204"/>
    </font>
    <font>
      <sz val="12"/>
      <name val="Calibri"/>
      <charset val="134"/>
      <scheme val="minor"/>
    </font>
    <font>
      <sz val="14"/>
      <color theme="1"/>
      <name val="Calibri"/>
      <charset val="134"/>
      <scheme val="minor"/>
    </font>
    <font>
      <sz val="14"/>
      <name val="Calibri"/>
      <charset val="134"/>
      <scheme val="minor"/>
    </font>
    <font>
      <sz val="14"/>
      <color rgb="FFFF0000"/>
      <name val="Calibri"/>
      <charset val="134"/>
      <scheme val="minor"/>
    </font>
    <font>
      <sz val="14"/>
      <color theme="1"/>
      <name val="Times New Roman"/>
      <charset val="204"/>
    </font>
    <font>
      <sz val="11"/>
      <color rgb="FFFF0000"/>
      <name val="Calibri"/>
      <charset val="134"/>
      <scheme val="minor"/>
    </font>
    <font>
      <b/>
      <sz val="12"/>
      <name val="Times New Roman"/>
      <charset val="204"/>
    </font>
    <font>
      <b/>
      <sz val="12"/>
      <color theme="1"/>
      <name val="Times New Roman"/>
      <charset val="204"/>
    </font>
    <font>
      <sz val="10"/>
      <color theme="1"/>
      <name val="Calibri"/>
      <charset val="134"/>
      <scheme val="minor"/>
    </font>
    <font>
      <sz val="14"/>
      <name val="Times New Roman"/>
      <charset val="204"/>
    </font>
    <font>
      <b/>
      <sz val="14"/>
      <color theme="1"/>
      <name val="Times New Roman"/>
      <charset val="204"/>
    </font>
    <font>
      <b/>
      <sz val="14"/>
      <name val="Times New Roman"/>
      <charset val="204"/>
    </font>
    <font>
      <sz val="14"/>
      <color rgb="FF000000"/>
      <name val="Times New Roman"/>
      <charset val="204"/>
    </font>
    <font>
      <b/>
      <sz val="14"/>
      <color rgb="FF000000"/>
      <name val="Times New Roman"/>
      <charset val="204"/>
    </font>
    <font>
      <sz val="14"/>
      <color theme="1"/>
      <name val="Calibri"/>
      <charset val="204"/>
      <scheme val="minor"/>
    </font>
    <font>
      <sz val="14"/>
      <color rgb="FFFF0000"/>
      <name val="Times New Roman"/>
      <charset val="204"/>
    </font>
    <font>
      <b/>
      <sz val="14"/>
      <color rgb="FFFF0000"/>
      <name val="Times New Roman"/>
      <charset val="204"/>
    </font>
    <font>
      <b/>
      <i/>
      <sz val="14"/>
      <color theme="1"/>
      <name val="Times New Roman"/>
      <charset val="204"/>
    </font>
    <font>
      <sz val="12"/>
      <color theme="1"/>
      <name val="Calibri"/>
      <charset val="134"/>
      <scheme val="minor"/>
    </font>
    <font>
      <sz val="10"/>
      <name val="Times New Roman"/>
      <charset val="204"/>
    </font>
    <font>
      <sz val="10"/>
      <name val="Calibri"/>
      <charset val="134"/>
      <scheme val="minor"/>
    </font>
    <font>
      <i/>
      <sz val="14"/>
      <color theme="1"/>
      <name val="Calibri"/>
      <charset val="134"/>
      <scheme val="minor"/>
    </font>
    <font>
      <sz val="14"/>
      <color theme="5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0"/>
      <color rgb="FFFF0000"/>
      <name val="Calibri"/>
      <charset val="134"/>
      <scheme val="minor"/>
    </font>
    <font>
      <sz val="14"/>
      <color rgb="FF000000"/>
      <name val="Times New Roman"/>
      <charset val="134"/>
    </font>
    <font>
      <sz val="14"/>
      <color rgb="FF000000"/>
      <name val="Tahoma"/>
      <charset val="134"/>
    </font>
    <font>
      <sz val="14"/>
      <color rgb="FF212121"/>
      <name val="Times New Roman"/>
      <charset val="134"/>
    </font>
    <font>
      <sz val="14"/>
      <color theme="6"/>
      <name val="Times New Roman"/>
      <charset val="204"/>
    </font>
    <font>
      <b/>
      <sz val="14"/>
      <color theme="6"/>
      <name val="Times New Roman"/>
      <charset val="204"/>
    </font>
    <font>
      <sz val="14"/>
      <color theme="5"/>
      <name val="Times New Roman"/>
      <charset val="204"/>
    </font>
    <font>
      <b/>
      <i/>
      <sz val="14"/>
      <name val="Times New Roman"/>
      <charset val="204"/>
    </font>
    <font>
      <i/>
      <sz val="14"/>
      <name val="Times New Roman"/>
      <charset val="204"/>
    </font>
    <font>
      <b/>
      <sz val="16"/>
      <color theme="1"/>
      <name val="Times New Roman"/>
      <charset val="204"/>
    </font>
    <font>
      <sz val="11"/>
      <color indexed="8"/>
      <name val="Calibri"/>
      <charset val="204"/>
    </font>
    <font>
      <sz val="10"/>
      <name val="Arial Cyr"/>
      <charset val="204"/>
    </font>
    <font>
      <sz val="11"/>
      <color theme="1"/>
      <name val="Calibri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164" fontId="58" fillId="0" borderId="0" applyFont="0" applyFill="0" applyBorder="0" applyAlignment="0" applyProtection="0"/>
    <xf numFmtId="0" fontId="56" fillId="0" borderId="0"/>
    <xf numFmtId="0" fontId="57" fillId="0" borderId="0"/>
  </cellStyleXfs>
  <cellXfs count="66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2" borderId="0" xfId="0" applyFill="1"/>
    <xf numFmtId="0" fontId="4" fillId="2" borderId="0" xfId="0" applyFont="1" applyFill="1"/>
    <xf numFmtId="0" fontId="5" fillId="0" borderId="0" xfId="0" applyFont="1"/>
    <xf numFmtId="0" fontId="4" fillId="0" borderId="0" xfId="0" applyFont="1"/>
    <xf numFmtId="0" fontId="0" fillId="3" borderId="0" xfId="0" applyFill="1"/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right"/>
    </xf>
    <xf numFmtId="0" fontId="0" fillId="0" borderId="0" xfId="0" applyBorder="1"/>
    <xf numFmtId="165" fontId="0" fillId="0" borderId="0" xfId="0" applyNumberFormat="1" applyBorder="1"/>
    <xf numFmtId="0" fontId="2" fillId="0" borderId="0" xfId="0" applyFont="1" applyBorder="1" applyAlignment="1">
      <alignment wrapText="1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/>
    <xf numFmtId="0" fontId="1" fillId="0" borderId="0" xfId="0" applyFont="1" applyBorder="1"/>
    <xf numFmtId="0" fontId="9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10" fillId="0" borderId="4" xfId="0" applyNumberFormat="1" applyFont="1" applyBorder="1" applyAlignment="1">
      <alignment horizontal="center"/>
    </xf>
    <xf numFmtId="2" fontId="11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0" fontId="15" fillId="0" borderId="1" xfId="0" applyFont="1" applyBorder="1"/>
    <xf numFmtId="0" fontId="6" fillId="0" borderId="1" xfId="0" applyFont="1" applyBorder="1"/>
    <xf numFmtId="0" fontId="1" fillId="0" borderId="1" xfId="0" applyFont="1" applyBorder="1"/>
    <xf numFmtId="0" fontId="14" fillId="0" borderId="1" xfId="0" applyFont="1" applyBorder="1"/>
    <xf numFmtId="0" fontId="8" fillId="0" borderId="1" xfId="0" applyFont="1" applyBorder="1"/>
    <xf numFmtId="0" fontId="1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vertical="center" wrapText="1"/>
    </xf>
    <xf numFmtId="0" fontId="13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2" fontId="15" fillId="0" borderId="6" xfId="0" applyNumberFormat="1" applyFont="1" applyBorder="1" applyAlignment="1">
      <alignment horizontal="center" vertical="center" wrapText="1"/>
    </xf>
    <xf numFmtId="2" fontId="15" fillId="0" borderId="3" xfId="0" applyNumberFormat="1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/>
    </xf>
    <xf numFmtId="165" fontId="13" fillId="3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5" fillId="0" borderId="6" xfId="0" applyFont="1" applyBorder="1"/>
    <xf numFmtId="0" fontId="15" fillId="0" borderId="3" xfId="0" applyFont="1" applyBorder="1"/>
    <xf numFmtId="0" fontId="13" fillId="3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vertical="center" wrapText="1"/>
    </xf>
    <xf numFmtId="165" fontId="13" fillId="0" borderId="4" xfId="0" applyNumberFormat="1" applyFont="1" applyBorder="1" applyAlignment="1">
      <alignment horizontal="center" vertical="center"/>
    </xf>
    <xf numFmtId="0" fontId="13" fillId="0" borderId="1" xfId="0" applyFont="1" applyBorder="1"/>
    <xf numFmtId="0" fontId="18" fillId="0" borderId="1" xfId="0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vertical="center" wrapText="1"/>
    </xf>
    <xf numFmtId="165" fontId="17" fillId="0" borderId="1" xfId="0" applyNumberFormat="1" applyFont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1" fillId="0" borderId="1" xfId="0" applyFont="1" applyBorder="1"/>
    <xf numFmtId="0" fontId="11" fillId="0" borderId="5" xfId="0" applyFont="1" applyBorder="1"/>
    <xf numFmtId="0" fontId="11" fillId="0" borderId="6" xfId="0" applyFont="1" applyBorder="1"/>
    <xf numFmtId="0" fontId="11" fillId="0" borderId="3" xfId="0" applyFont="1" applyBorder="1"/>
    <xf numFmtId="0" fontId="2" fillId="0" borderId="0" xfId="0" applyFont="1" applyAlignment="1">
      <alignment wrapText="1"/>
    </xf>
    <xf numFmtId="165" fontId="15" fillId="0" borderId="1" xfId="0" applyNumberFormat="1" applyFont="1" applyBorder="1" applyAlignment="1">
      <alignment horizontal="center" vertical="center" wrapText="1"/>
    </xf>
    <xf numFmtId="165" fontId="2" fillId="0" borderId="0" xfId="0" applyNumberFormat="1" applyFont="1"/>
    <xf numFmtId="165" fontId="0" fillId="0" borderId="0" xfId="0" applyNumberFormat="1"/>
    <xf numFmtId="0" fontId="2" fillId="0" borderId="0" xfId="0" applyFont="1" applyAlignment="1">
      <alignment horizontal="right" wrapText="1"/>
    </xf>
    <xf numFmtId="0" fontId="20" fillId="0" borderId="0" xfId="0" applyFont="1"/>
    <xf numFmtId="0" fontId="1" fillId="0" borderId="0" xfId="0" applyFont="1" applyAlignment="1">
      <alignment horizontal="center" vertical="top"/>
    </xf>
    <xf numFmtId="0" fontId="8" fillId="0" borderId="0" xfId="0" applyFont="1" applyAlignment="1">
      <alignment horizontal="centerContinuous" vertical="center"/>
    </xf>
    <xf numFmtId="0" fontId="8" fillId="0" borderId="1" xfId="0" applyFont="1" applyBorder="1" applyAlignment="1">
      <alignment horizontal="centerContinuous" vertical="center"/>
    </xf>
    <xf numFmtId="0" fontId="20" fillId="0" borderId="7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166" fontId="21" fillId="0" borderId="7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9" fontId="21" fillId="0" borderId="7" xfId="0" applyNumberFormat="1" applyFont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top" wrapText="1"/>
    </xf>
    <xf numFmtId="167" fontId="1" fillId="0" borderId="1" xfId="0" applyNumberFormat="1" applyFont="1" applyBorder="1" applyAlignment="1">
      <alignment horizontal="center" vertical="top" wrapText="1"/>
    </xf>
    <xf numFmtId="165" fontId="1" fillId="0" borderId="5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NumberFormat="1" applyFont="1" applyBorder="1"/>
    <xf numFmtId="166" fontId="20" fillId="0" borderId="7" xfId="0" applyNumberFormat="1" applyFont="1" applyBorder="1" applyAlignment="1">
      <alignment horizontal="center" vertical="center" wrapText="1"/>
    </xf>
    <xf numFmtId="0" fontId="22" fillId="0" borderId="0" xfId="0" applyFont="1"/>
    <xf numFmtId="0" fontId="23" fillId="3" borderId="0" xfId="0" applyFont="1" applyFill="1"/>
    <xf numFmtId="0" fontId="23" fillId="0" borderId="0" xfId="0" applyFont="1"/>
    <xf numFmtId="0" fontId="24" fillId="0" borderId="0" xfId="0" applyFont="1"/>
    <xf numFmtId="0" fontId="25" fillId="3" borderId="0" xfId="0" applyFont="1" applyFill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27" fillId="3" borderId="0" xfId="0" applyFont="1" applyFill="1"/>
    <xf numFmtId="0" fontId="13" fillId="0" borderId="0" xfId="0" applyFont="1" applyAlignment="1">
      <alignment vertical="center"/>
    </xf>
    <xf numFmtId="0" fontId="13" fillId="3" borderId="0" xfId="0" applyFont="1" applyFill="1" applyAlignment="1">
      <alignment vertical="center"/>
    </xf>
    <xf numFmtId="166" fontId="6" fillId="0" borderId="0" xfId="0" applyNumberFormat="1" applyFont="1" applyAlignment="1">
      <alignment vertical="center" wrapText="1"/>
    </xf>
    <xf numFmtId="0" fontId="7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9" fillId="3" borderId="0" xfId="0" applyFont="1" applyFill="1" applyAlignment="1">
      <alignment wrapText="1"/>
    </xf>
    <xf numFmtId="0" fontId="9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0" fontId="28" fillId="0" borderId="0" xfId="0" applyFont="1" applyAlignment="1">
      <alignment horizontal="right" wrapText="1"/>
    </xf>
    <xf numFmtId="0" fontId="29" fillId="3" borderId="6" xfId="0" applyFont="1" applyFill="1" applyBorder="1" applyAlignment="1">
      <alignment horizontal="centerContinuous"/>
    </xf>
    <xf numFmtId="0" fontId="28" fillId="0" borderId="1" xfId="0" applyFont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Continuous" vertical="center"/>
    </xf>
    <xf numFmtId="0" fontId="26" fillId="5" borderId="6" xfId="0" applyFont="1" applyFill="1" applyBorder="1" applyAlignment="1">
      <alignment horizontal="centerContinuous"/>
    </xf>
    <xf numFmtId="0" fontId="30" fillId="5" borderId="6" xfId="0" applyFont="1" applyFill="1" applyBorder="1" applyAlignment="1">
      <alignment horizontal="centerContinuous"/>
    </xf>
    <xf numFmtId="0" fontId="30" fillId="4" borderId="6" xfId="0" applyFont="1" applyFill="1" applyBorder="1" applyAlignment="1">
      <alignment horizontal="centerContinuous"/>
    </xf>
    <xf numFmtId="0" fontId="26" fillId="3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166" fontId="26" fillId="0" borderId="7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166" fontId="26" fillId="0" borderId="1" xfId="0" applyNumberFormat="1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2" fontId="26" fillId="3" borderId="1" xfId="0" applyNumberFormat="1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2" fontId="33" fillId="3" borderId="1" xfId="0" applyNumberFormat="1" applyFont="1" applyFill="1" applyBorder="1" applyAlignment="1">
      <alignment horizontal="center" vertical="center" wrapText="1"/>
    </xf>
    <xf numFmtId="2" fontId="31" fillId="0" borderId="1" xfId="0" applyNumberFormat="1" applyFont="1" applyBorder="1" applyAlignment="1">
      <alignment horizontal="center" vertical="center" wrapText="1"/>
    </xf>
    <xf numFmtId="166" fontId="31" fillId="0" borderId="1" xfId="0" applyNumberFormat="1" applyFont="1" applyBorder="1" applyAlignment="1">
      <alignment horizontal="center" vertical="center" wrapText="1"/>
    </xf>
    <xf numFmtId="49" fontId="31" fillId="0" borderId="1" xfId="0" applyNumberFormat="1" applyFont="1" applyBorder="1" applyAlignment="1">
      <alignment horizontal="center" vertical="center" wrapText="1"/>
    </xf>
    <xf numFmtId="2" fontId="31" fillId="3" borderId="1" xfId="0" applyNumberFormat="1" applyFont="1" applyFill="1" applyBorder="1" applyAlignment="1">
      <alignment horizontal="center" vertical="center"/>
    </xf>
    <xf numFmtId="2" fontId="32" fillId="3" borderId="1" xfId="0" applyNumberFormat="1" applyFont="1" applyFill="1" applyBorder="1" applyAlignment="1">
      <alignment horizontal="center" vertical="center" wrapText="1"/>
    </xf>
    <xf numFmtId="2" fontId="26" fillId="3" borderId="1" xfId="0" applyNumberFormat="1" applyFont="1" applyFill="1" applyBorder="1" applyAlignment="1">
      <alignment horizontal="center" vertical="center" wrapText="1"/>
    </xf>
    <xf numFmtId="166" fontId="26" fillId="3" borderId="1" xfId="0" applyNumberFormat="1" applyFont="1" applyFill="1" applyBorder="1" applyAlignment="1">
      <alignment horizontal="center" vertical="center" wrapText="1"/>
    </xf>
    <xf numFmtId="2" fontId="31" fillId="3" borderId="1" xfId="0" applyNumberFormat="1" applyFont="1" applyFill="1" applyBorder="1" applyAlignment="1">
      <alignment horizontal="center" vertical="center" wrapText="1"/>
    </xf>
    <xf numFmtId="166" fontId="3" fillId="0" borderId="0" xfId="0" applyNumberFormat="1" applyFont="1"/>
    <xf numFmtId="0" fontId="7" fillId="0" borderId="0" xfId="0" applyFont="1" applyAlignment="1">
      <alignment vertical="center" wrapText="1"/>
    </xf>
    <xf numFmtId="0" fontId="31" fillId="0" borderId="0" xfId="0" applyFont="1" applyAlignment="1">
      <alignment horizontal="center" vertical="center" wrapText="1"/>
    </xf>
    <xf numFmtId="0" fontId="29" fillId="3" borderId="3" xfId="0" applyFont="1" applyFill="1" applyBorder="1" applyAlignment="1">
      <alignment horizontal="centerContinuous"/>
    </xf>
    <xf numFmtId="165" fontId="28" fillId="0" borderId="1" xfId="0" applyNumberFormat="1" applyFont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Continuous" vertical="center"/>
    </xf>
    <xf numFmtId="0" fontId="30" fillId="5" borderId="3" xfId="0" applyFont="1" applyFill="1" applyBorder="1" applyAlignment="1">
      <alignment horizontal="centerContinuous"/>
    </xf>
    <xf numFmtId="49" fontId="26" fillId="3" borderId="1" xfId="0" applyNumberFormat="1" applyFont="1" applyFill="1" applyBorder="1" applyAlignment="1">
      <alignment horizontal="center" vertical="center" wrapText="1"/>
    </xf>
    <xf numFmtId="165" fontId="26" fillId="0" borderId="1" xfId="0" applyNumberFormat="1" applyFont="1" applyBorder="1" applyAlignment="1">
      <alignment horizontal="center" vertical="center"/>
    </xf>
    <xf numFmtId="165" fontId="32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165" fontId="32" fillId="0" borderId="1" xfId="0" applyNumberFormat="1" applyFont="1" applyBorder="1" applyAlignment="1">
      <alignment horizontal="center" vertical="center"/>
    </xf>
    <xf numFmtId="165" fontId="31" fillId="0" borderId="1" xfId="0" applyNumberFormat="1" applyFont="1" applyBorder="1" applyAlignment="1">
      <alignment horizontal="center" vertical="center"/>
    </xf>
    <xf numFmtId="165" fontId="33" fillId="0" borderId="1" xfId="0" applyNumberFormat="1" applyFont="1" applyBorder="1" applyAlignment="1">
      <alignment horizontal="center" vertical="center" wrapText="1"/>
    </xf>
    <xf numFmtId="165" fontId="33" fillId="0" borderId="1" xfId="0" applyNumberFormat="1" applyFont="1" applyBorder="1" applyAlignment="1">
      <alignment horizontal="center" vertical="center"/>
    </xf>
    <xf numFmtId="165" fontId="26" fillId="3" borderId="1" xfId="0" applyNumberFormat="1" applyFont="1" applyFill="1" applyBorder="1" applyAlignment="1">
      <alignment horizontal="center" vertical="center"/>
    </xf>
    <xf numFmtId="165" fontId="32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165" fontId="26" fillId="3" borderId="0" xfId="0" applyNumberFormat="1" applyFont="1" applyFill="1" applyAlignment="1">
      <alignment horizontal="center" vertical="center"/>
    </xf>
    <xf numFmtId="165" fontId="32" fillId="3" borderId="1" xfId="0" applyNumberFormat="1" applyFont="1" applyFill="1" applyBorder="1" applyAlignment="1">
      <alignment horizontal="center" vertical="center" wrapText="1"/>
    </xf>
    <xf numFmtId="165" fontId="31" fillId="0" borderId="1" xfId="0" applyNumberFormat="1" applyFont="1" applyBorder="1" applyAlignment="1">
      <alignment horizontal="center" vertical="center" wrapText="1"/>
    </xf>
    <xf numFmtId="0" fontId="26" fillId="0" borderId="1" xfId="3" applyFont="1" applyBorder="1" applyAlignment="1">
      <alignment horizontal="center" vertical="center" wrapText="1"/>
    </xf>
    <xf numFmtId="0" fontId="32" fillId="2" borderId="5" xfId="0" applyFont="1" applyFill="1" applyBorder="1" applyAlignment="1">
      <alignment horizontal="centerContinuous"/>
    </xf>
    <xf numFmtId="0" fontId="32" fillId="2" borderId="6" xfId="0" applyFont="1" applyFill="1" applyBorder="1" applyAlignment="1">
      <alignment horizontal="centerContinuous"/>
    </xf>
    <xf numFmtId="49" fontId="31" fillId="3" borderId="1" xfId="0" applyNumberFormat="1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Continuous"/>
    </xf>
    <xf numFmtId="0" fontId="32" fillId="0" borderId="7" xfId="0" applyFont="1" applyBorder="1" applyAlignment="1">
      <alignment horizontal="center" vertical="center" wrapText="1"/>
    </xf>
    <xf numFmtId="0" fontId="32" fillId="3" borderId="7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3" borderId="1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3" borderId="4" xfId="0" applyFont="1" applyFill="1" applyBorder="1" applyAlignment="1">
      <alignment horizontal="center" vertical="center" wrapText="1"/>
    </xf>
    <xf numFmtId="166" fontId="26" fillId="0" borderId="4" xfId="0" applyNumberFormat="1" applyFont="1" applyBorder="1" applyAlignment="1">
      <alignment horizontal="center" vertical="center" wrapText="1"/>
    </xf>
    <xf numFmtId="166" fontId="26" fillId="0" borderId="9" xfId="0" applyNumberFormat="1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166" fontId="26" fillId="0" borderId="10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49" fontId="26" fillId="3" borderId="11" xfId="0" applyNumberFormat="1" applyFont="1" applyFill="1" applyBorder="1" applyAlignment="1">
      <alignment horizontal="center" vertical="center" wrapText="1"/>
    </xf>
    <xf numFmtId="49" fontId="26" fillId="0" borderId="3" xfId="0" applyNumberFormat="1" applyFont="1" applyBorder="1" applyAlignment="1">
      <alignment horizontal="center" vertical="center" wrapText="1"/>
    </xf>
    <xf numFmtId="49" fontId="26" fillId="3" borderId="7" xfId="0" applyNumberFormat="1" applyFont="1" applyFill="1" applyBorder="1" applyAlignment="1">
      <alignment horizontal="center" vertical="center" wrapText="1"/>
    </xf>
    <xf numFmtId="165" fontId="26" fillId="0" borderId="7" xfId="0" applyNumberFormat="1" applyFont="1" applyBorder="1" applyAlignment="1">
      <alignment horizontal="center" vertical="center"/>
    </xf>
    <xf numFmtId="165" fontId="32" fillId="0" borderId="7" xfId="0" applyNumberFormat="1" applyFont="1" applyBorder="1" applyAlignment="1">
      <alignment horizontal="center" vertical="center" wrapText="1"/>
    </xf>
    <xf numFmtId="0" fontId="34" fillId="6" borderId="1" xfId="0" applyFont="1" applyFill="1" applyBorder="1" applyAlignment="1">
      <alignment horizontal="center" vertical="center" wrapText="1"/>
    </xf>
    <xf numFmtId="165" fontId="34" fillId="0" borderId="1" xfId="0" applyNumberFormat="1" applyFont="1" applyBorder="1" applyAlignment="1">
      <alignment horizontal="center" vertical="center"/>
    </xf>
    <xf numFmtId="49" fontId="26" fillId="3" borderId="4" xfId="0" applyNumberFormat="1" applyFont="1" applyFill="1" applyBorder="1" applyAlignment="1">
      <alignment horizontal="center" vertical="center" wrapText="1"/>
    </xf>
    <xf numFmtId="165" fontId="26" fillId="0" borderId="4" xfId="0" applyNumberFormat="1" applyFont="1" applyBorder="1" applyAlignment="1">
      <alignment horizontal="center" vertical="center"/>
    </xf>
    <xf numFmtId="165" fontId="32" fillId="0" borderId="4" xfId="0" applyNumberFormat="1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36" fillId="0" borderId="0" xfId="0" applyFont="1" applyBorder="1"/>
    <xf numFmtId="0" fontId="37" fillId="3" borderId="1" xfId="0" applyFont="1" applyFill="1" applyBorder="1" applyAlignment="1">
      <alignment horizontal="center" vertical="center" wrapText="1"/>
    </xf>
    <xf numFmtId="49" fontId="37" fillId="3" borderId="1" xfId="0" applyNumberFormat="1" applyFont="1" applyFill="1" applyBorder="1" applyAlignment="1">
      <alignment horizontal="center" vertical="center" wrapText="1"/>
    </xf>
    <xf numFmtId="2" fontId="37" fillId="3" borderId="1" xfId="0" applyNumberFormat="1" applyFont="1" applyFill="1" applyBorder="1" applyAlignment="1">
      <alignment horizontal="center" vertical="center"/>
    </xf>
    <xf numFmtId="2" fontId="37" fillId="3" borderId="1" xfId="0" applyNumberFormat="1" applyFont="1" applyFill="1" applyBorder="1" applyAlignment="1">
      <alignment horizontal="center" vertical="center" wrapText="1"/>
    </xf>
    <xf numFmtId="166" fontId="37" fillId="3" borderId="1" xfId="0" applyNumberFormat="1" applyFont="1" applyFill="1" applyBorder="1" applyAlignment="1">
      <alignment horizontal="center" vertical="center" wrapText="1"/>
    </xf>
    <xf numFmtId="168" fontId="31" fillId="0" borderId="1" xfId="0" applyNumberFormat="1" applyFont="1" applyBorder="1" applyAlignment="1">
      <alignment horizontal="center" vertical="center" wrapText="1"/>
    </xf>
    <xf numFmtId="165" fontId="37" fillId="3" borderId="1" xfId="0" applyNumberFormat="1" applyFont="1" applyFill="1" applyBorder="1" applyAlignment="1">
      <alignment horizontal="center" vertical="center" wrapText="1"/>
    </xf>
    <xf numFmtId="165" fontId="38" fillId="3" borderId="1" xfId="0" applyNumberFormat="1" applyFont="1" applyFill="1" applyBorder="1" applyAlignment="1">
      <alignment horizontal="center" vertical="center"/>
    </xf>
    <xf numFmtId="0" fontId="37" fillId="3" borderId="1" xfId="0" applyFont="1" applyFill="1" applyBorder="1" applyAlignment="1">
      <alignment horizontal="center" vertical="center"/>
    </xf>
    <xf numFmtId="165" fontId="39" fillId="3" borderId="1" xfId="0" applyNumberFormat="1" applyFont="1" applyFill="1" applyBorder="1" applyAlignment="1">
      <alignment horizontal="center" vertical="center" wrapText="1"/>
    </xf>
    <xf numFmtId="166" fontId="31" fillId="3" borderId="1" xfId="0" applyNumberFormat="1" applyFont="1" applyFill="1" applyBorder="1" applyAlignment="1">
      <alignment horizontal="center" vertical="center" wrapText="1"/>
    </xf>
    <xf numFmtId="0" fontId="32" fillId="2" borderId="6" xfId="0" applyFont="1" applyFill="1" applyBorder="1" applyAlignment="1">
      <alignment horizontal="centerContinuous" vertical="center"/>
    </xf>
    <xf numFmtId="0" fontId="32" fillId="2" borderId="5" xfId="0" applyFont="1" applyFill="1" applyBorder="1" applyAlignment="1">
      <alignment horizontal="centerContinuous" vertical="center"/>
    </xf>
    <xf numFmtId="0" fontId="26" fillId="0" borderId="4" xfId="0" applyFont="1" applyBorder="1" applyAlignment="1">
      <alignment horizontal="center" vertical="center"/>
    </xf>
    <xf numFmtId="2" fontId="26" fillId="3" borderId="0" xfId="0" applyNumberFormat="1" applyFont="1" applyFill="1" applyAlignment="1">
      <alignment horizontal="center" vertical="center"/>
    </xf>
    <xf numFmtId="0" fontId="32" fillId="2" borderId="3" xfId="0" applyFont="1" applyFill="1" applyBorder="1" applyAlignment="1">
      <alignment horizontal="centerContinuous" vertical="center"/>
    </xf>
    <xf numFmtId="49" fontId="31" fillId="0" borderId="3" xfId="0" applyNumberFormat="1" applyFont="1" applyBorder="1" applyAlignment="1">
      <alignment horizontal="center" vertical="center" wrapText="1"/>
    </xf>
    <xf numFmtId="165" fontId="26" fillId="0" borderId="1" xfId="0" applyNumberFormat="1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2" fillId="2" borderId="6" xfId="0" applyFont="1" applyFill="1" applyBorder="1" applyAlignment="1">
      <alignment horizontal="centerContinuous" vertical="top"/>
    </xf>
    <xf numFmtId="2" fontId="26" fillId="0" borderId="1" xfId="0" applyNumberFormat="1" applyFont="1" applyBorder="1" applyAlignment="1">
      <alignment horizontal="center" vertical="center"/>
    </xf>
    <xf numFmtId="0" fontId="39" fillId="2" borderId="5" xfId="0" applyFont="1" applyFill="1" applyBorder="1" applyAlignment="1">
      <alignment horizontal="centerContinuous" vertical="center"/>
    </xf>
    <xf numFmtId="0" fontId="39" fillId="2" borderId="6" xfId="0" applyFont="1" applyFill="1" applyBorder="1" applyAlignment="1">
      <alignment horizontal="centerContinuous" vertical="center"/>
    </xf>
    <xf numFmtId="0" fontId="26" fillId="3" borderId="4" xfId="0" applyFont="1" applyFill="1" applyBorder="1" applyAlignment="1">
      <alignment horizontal="center" vertical="center" wrapText="1"/>
    </xf>
    <xf numFmtId="2" fontId="26" fillId="3" borderId="4" xfId="0" applyNumberFormat="1" applyFont="1" applyFill="1" applyBorder="1" applyAlignment="1">
      <alignment horizontal="center" vertical="center"/>
    </xf>
    <xf numFmtId="2" fontId="26" fillId="3" borderId="4" xfId="0" applyNumberFormat="1" applyFont="1" applyFill="1" applyBorder="1" applyAlignment="1">
      <alignment horizontal="center" vertical="center" wrapText="1"/>
    </xf>
    <xf numFmtId="166" fontId="26" fillId="3" borderId="4" xfId="0" applyNumberFormat="1" applyFont="1" applyFill="1" applyBorder="1" applyAlignment="1">
      <alignment horizontal="center" vertical="center" wrapText="1"/>
    </xf>
    <xf numFmtId="165" fontId="26" fillId="3" borderId="1" xfId="0" applyNumberFormat="1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Continuous" vertical="top"/>
    </xf>
    <xf numFmtId="0" fontId="39" fillId="2" borderId="3" xfId="0" applyFont="1" applyFill="1" applyBorder="1" applyAlignment="1">
      <alignment horizontal="centerContinuous" vertical="center"/>
    </xf>
    <xf numFmtId="0" fontId="26" fillId="3" borderId="1" xfId="0" applyFont="1" applyFill="1" applyBorder="1" applyAlignment="1">
      <alignment vertical="center" wrapText="1"/>
    </xf>
    <xf numFmtId="0" fontId="26" fillId="3" borderId="4" xfId="0" applyFont="1" applyFill="1" applyBorder="1" applyAlignment="1">
      <alignment vertical="center" wrapText="1"/>
    </xf>
    <xf numFmtId="165" fontId="26" fillId="3" borderId="4" xfId="0" applyNumberFormat="1" applyFont="1" applyFill="1" applyBorder="1" applyAlignment="1">
      <alignment horizontal="center" vertical="center" wrapText="1"/>
    </xf>
    <xf numFmtId="165" fontId="26" fillId="3" borderId="4" xfId="0" applyNumberFormat="1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165" fontId="26" fillId="3" borderId="7" xfId="0" applyNumberFormat="1" applyFont="1" applyFill="1" applyBorder="1" applyAlignment="1">
      <alignment horizontal="center" vertical="center" wrapText="1"/>
    </xf>
    <xf numFmtId="0" fontId="26" fillId="3" borderId="5" xfId="0" applyFont="1" applyFill="1" applyBorder="1" applyAlignment="1">
      <alignment vertical="center" wrapText="1"/>
    </xf>
    <xf numFmtId="165" fontId="26" fillId="3" borderId="3" xfId="0" applyNumberFormat="1" applyFont="1" applyFill="1" applyBorder="1" applyAlignment="1">
      <alignment horizontal="center" vertical="center"/>
    </xf>
    <xf numFmtId="0" fontId="33" fillId="2" borderId="5" xfId="0" applyFont="1" applyFill="1" applyBorder="1" applyAlignment="1">
      <alignment horizontal="centerContinuous" vertical="center"/>
    </xf>
    <xf numFmtId="0" fontId="33" fillId="2" borderId="6" xfId="0" applyFont="1" applyFill="1" applyBorder="1" applyAlignment="1">
      <alignment horizontal="centerContinuous" vertical="center"/>
    </xf>
    <xf numFmtId="0" fontId="26" fillId="3" borderId="0" xfId="0" applyFont="1" applyFill="1" applyAlignment="1">
      <alignment horizontal="center" vertical="center" wrapText="1"/>
    </xf>
    <xf numFmtId="0" fontId="33" fillId="2" borderId="3" xfId="0" applyFont="1" applyFill="1" applyBorder="1" applyAlignment="1">
      <alignment horizontal="centerContinuous" vertical="center"/>
    </xf>
    <xf numFmtId="0" fontId="26" fillId="0" borderId="0" xfId="0" applyFont="1" applyAlignment="1">
      <alignment horizontal="right" wrapText="1"/>
    </xf>
    <xf numFmtId="0" fontId="40" fillId="0" borderId="0" xfId="0" applyFont="1"/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6" fontId="0" fillId="0" borderId="0" xfId="0" applyNumberFormat="1"/>
    <xf numFmtId="166" fontId="29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center"/>
    </xf>
    <xf numFmtId="0" fontId="40" fillId="0" borderId="0" xfId="0" applyFont="1" applyAlignment="1">
      <alignment horizontal="center" vertical="center"/>
    </xf>
    <xf numFmtId="2" fontId="40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 wrapText="1"/>
    </xf>
    <xf numFmtId="166" fontId="40" fillId="0" borderId="0" xfId="0" applyNumberFormat="1" applyFont="1"/>
    <xf numFmtId="0" fontId="29" fillId="0" borderId="0" xfId="0" applyFont="1" applyAlignment="1">
      <alignment vertical="center" wrapText="1"/>
    </xf>
    <xf numFmtId="0" fontId="7" fillId="0" borderId="0" xfId="0" applyFont="1"/>
    <xf numFmtId="0" fontId="29" fillId="0" borderId="1" xfId="0" applyFont="1" applyBorder="1" applyAlignment="1">
      <alignment horizontal="centerContinuous" vertical="center" wrapText="1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166" fontId="2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/>
    </xf>
    <xf numFmtId="165" fontId="29" fillId="0" borderId="0" xfId="0" applyNumberFormat="1" applyFont="1" applyAlignment="1">
      <alignment horizontal="center" vertical="center"/>
    </xf>
    <xf numFmtId="0" fontId="31" fillId="0" borderId="0" xfId="0" applyFont="1"/>
    <xf numFmtId="0" fontId="25" fillId="0" borderId="0" xfId="0" applyFont="1"/>
    <xf numFmtId="0" fontId="31" fillId="0" borderId="0" xfId="0" applyFont="1" applyAlignment="1">
      <alignment horizontal="centerContinuous"/>
    </xf>
    <xf numFmtId="0" fontId="31" fillId="0" borderId="10" xfId="0" applyFont="1" applyBorder="1" applyAlignment="1">
      <alignment horizontal="centerContinuous"/>
    </xf>
    <xf numFmtId="0" fontId="33" fillId="0" borderId="3" xfId="0" applyFont="1" applyBorder="1" applyAlignment="1">
      <alignment horizontal="centerContinuous" vertical="center" wrapText="1"/>
    </xf>
    <xf numFmtId="0" fontId="33" fillId="0" borderId="1" xfId="0" applyFont="1" applyBorder="1" applyAlignment="1">
      <alignment horizontal="centerContinuous" vertical="center" wrapText="1"/>
    </xf>
    <xf numFmtId="0" fontId="4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66" fontId="21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/>
    <xf numFmtId="0" fontId="31" fillId="0" borderId="4" xfId="0" applyFont="1" applyBorder="1" applyAlignment="1">
      <alignment horizontal="center" vertical="center" wrapText="1"/>
    </xf>
    <xf numFmtId="166" fontId="31" fillId="0" borderId="4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13" fillId="0" borderId="0" xfId="0" applyFont="1"/>
    <xf numFmtId="0" fontId="15" fillId="0" borderId="0" xfId="0" applyFont="1" applyAlignment="1">
      <alignment horizontal="center" vertical="center" wrapText="1"/>
    </xf>
    <xf numFmtId="165" fontId="31" fillId="0" borderId="4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33" fillId="0" borderId="3" xfId="0" applyFont="1" applyBorder="1" applyAlignment="1">
      <alignment vertical="center"/>
    </xf>
    <xf numFmtId="0" fontId="31" fillId="0" borderId="0" xfId="0" applyFont="1" applyAlignment="1">
      <alignment horizontal="right" vertical="center" wrapText="1"/>
    </xf>
    <xf numFmtId="166" fontId="31" fillId="0" borderId="1" xfId="0" applyNumberFormat="1" applyFont="1" applyBorder="1" applyAlignment="1">
      <alignment horizontal="center" vertical="center"/>
    </xf>
    <xf numFmtId="0" fontId="30" fillId="0" borderId="0" xfId="0" applyFont="1"/>
    <xf numFmtId="0" fontId="42" fillId="0" borderId="0" xfId="0" applyFont="1"/>
    <xf numFmtId="0" fontId="26" fillId="0" borderId="0" xfId="0" applyFont="1" applyAlignment="1">
      <alignment horizontal="center" vertical="center"/>
    </xf>
    <xf numFmtId="0" fontId="43" fillId="0" borderId="0" xfId="0" applyFont="1"/>
    <xf numFmtId="0" fontId="44" fillId="0" borderId="0" xfId="0" applyFont="1"/>
    <xf numFmtId="0" fontId="24" fillId="0" borderId="0" xfId="0" applyFont="1" applyAlignment="1">
      <alignment horizontal="center"/>
    </xf>
    <xf numFmtId="0" fontId="23" fillId="0" borderId="0" xfId="0" applyFont="1" applyAlignment="1">
      <alignment wrapText="1"/>
    </xf>
    <xf numFmtId="0" fontId="45" fillId="0" borderId="0" xfId="0" applyFont="1"/>
    <xf numFmtId="0" fontId="37" fillId="0" borderId="0" xfId="0" applyFont="1"/>
    <xf numFmtId="0" fontId="46" fillId="0" borderId="0" xfId="0" applyFont="1"/>
    <xf numFmtId="0" fontId="19" fillId="0" borderId="0" xfId="0" applyFont="1"/>
    <xf numFmtId="165" fontId="46" fillId="0" borderId="0" xfId="0" applyNumberFormat="1" applyFont="1"/>
    <xf numFmtId="0" fontId="29" fillId="3" borderId="5" xfId="0" applyFont="1" applyFill="1" applyBorder="1" applyAlignment="1">
      <alignment horizontal="centerContinuous" vertical="center"/>
    </xf>
    <xf numFmtId="0" fontId="29" fillId="3" borderId="6" xfId="0" applyFont="1" applyFill="1" applyBorder="1" applyAlignment="1">
      <alignment horizontal="centerContinuous" vertical="center"/>
    </xf>
    <xf numFmtId="0" fontId="20" fillId="3" borderId="0" xfId="0" applyFont="1" applyFill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49" fontId="21" fillId="2" borderId="5" xfId="0" applyNumberFormat="1" applyFont="1" applyFill="1" applyBorder="1" applyAlignment="1">
      <alignment horizontal="centerContinuous" vertical="center"/>
    </xf>
    <xf numFmtId="49" fontId="21" fillId="2" borderId="6" xfId="0" applyNumberFormat="1" applyFont="1" applyFill="1" applyBorder="1" applyAlignment="1">
      <alignment horizontal="centerContinuous" vertical="center"/>
    </xf>
    <xf numFmtId="49" fontId="21" fillId="2" borderId="6" xfId="0" applyNumberFormat="1" applyFont="1" applyFill="1" applyBorder="1" applyAlignment="1">
      <alignment horizontal="centerContinuous" vertical="center" wrapText="1"/>
    </xf>
    <xf numFmtId="49" fontId="21" fillId="2" borderId="12" xfId="0" applyNumberFormat="1" applyFont="1" applyFill="1" applyBorder="1" applyAlignment="1">
      <alignment horizontal="centerContinuous" vertical="center" wrapText="1"/>
    </xf>
    <xf numFmtId="49" fontId="21" fillId="2" borderId="2" xfId="0" applyNumberFormat="1" applyFont="1" applyFill="1" applyBorder="1" applyAlignment="1">
      <alignment horizontal="centerContinuous" vertical="center" wrapText="1"/>
    </xf>
    <xf numFmtId="0" fontId="31" fillId="3" borderId="4" xfId="0" applyFont="1" applyFill="1" applyBorder="1" applyAlignment="1">
      <alignment horizontal="center" vertical="center" wrapText="1"/>
    </xf>
    <xf numFmtId="49" fontId="31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2" fontId="31" fillId="0" borderId="1" xfId="0" applyNumberFormat="1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49" fontId="31" fillId="0" borderId="4" xfId="0" applyNumberFormat="1" applyFont="1" applyFill="1" applyBorder="1" applyAlignment="1">
      <alignment horizontal="center" vertical="center" wrapText="1"/>
    </xf>
    <xf numFmtId="2" fontId="31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Continuous"/>
    </xf>
    <xf numFmtId="49" fontId="31" fillId="0" borderId="1" xfId="0" applyNumberFormat="1" applyFont="1" applyFill="1" applyBorder="1" applyAlignment="1">
      <alignment horizontal="center" vertical="center" wrapText="1"/>
    </xf>
    <xf numFmtId="49" fontId="31" fillId="0" borderId="4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168" fontId="31" fillId="0" borderId="1" xfId="0" applyNumberFormat="1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49" fontId="31" fillId="3" borderId="4" xfId="0" applyNumberFormat="1" applyFont="1" applyFill="1" applyBorder="1" applyAlignment="1">
      <alignment horizontal="center" vertical="center" wrapText="1"/>
    </xf>
    <xf numFmtId="0" fontId="32" fillId="2" borderId="5" xfId="0" applyFont="1" applyFill="1" applyBorder="1" applyAlignment="1">
      <alignment horizontal="centerContinuous" vertical="center" wrapText="1"/>
    </xf>
    <xf numFmtId="0" fontId="32" fillId="2" borderId="6" xfId="0" applyFont="1" applyFill="1" applyBorder="1" applyAlignment="1">
      <alignment horizontal="centerContinuous" vertical="center" wrapText="1"/>
    </xf>
    <xf numFmtId="0" fontId="32" fillId="2" borderId="10" xfId="0" applyFont="1" applyFill="1" applyBorder="1" applyAlignment="1">
      <alignment horizontal="centerContinuous" vertical="center" wrapText="1"/>
    </xf>
    <xf numFmtId="0" fontId="32" fillId="2" borderId="13" xfId="0" applyFont="1" applyFill="1" applyBorder="1" applyAlignment="1">
      <alignment horizontal="centerContinuous" vertical="center" wrapText="1"/>
    </xf>
    <xf numFmtId="0" fontId="31" fillId="0" borderId="4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 wrapText="1"/>
    </xf>
    <xf numFmtId="166" fontId="31" fillId="0" borderId="7" xfId="0" applyNumberFormat="1" applyFont="1" applyBorder="1" applyAlignment="1">
      <alignment horizontal="center" vertical="center" wrapText="1"/>
    </xf>
    <xf numFmtId="165" fontId="21" fillId="0" borderId="7" xfId="0" applyNumberFormat="1" applyFont="1" applyBorder="1" applyAlignment="1">
      <alignment horizontal="center" vertical="center" wrapText="1"/>
    </xf>
    <xf numFmtId="165" fontId="31" fillId="3" borderId="5" xfId="0" applyNumberFormat="1" applyFont="1" applyFill="1" applyBorder="1" applyAlignment="1">
      <alignment horizontal="center" vertical="center" wrapText="1"/>
    </xf>
    <xf numFmtId="165" fontId="31" fillId="3" borderId="10" xfId="0" applyNumberFormat="1" applyFont="1" applyFill="1" applyBorder="1" applyAlignment="1">
      <alignment horizontal="center" vertical="center" wrapText="1"/>
    </xf>
    <xf numFmtId="49" fontId="31" fillId="3" borderId="5" xfId="0" applyNumberFormat="1" applyFont="1" applyFill="1" applyBorder="1" applyAlignment="1">
      <alignment horizontal="center" vertical="center" wrapText="1"/>
    </xf>
    <xf numFmtId="165" fontId="26" fillId="3" borderId="5" xfId="0" applyNumberFormat="1" applyFont="1" applyFill="1" applyBorder="1" applyAlignment="1">
      <alignment horizontal="center" vertical="center" wrapText="1"/>
    </xf>
    <xf numFmtId="166" fontId="31" fillId="3" borderId="7" xfId="0" applyNumberFormat="1" applyFont="1" applyFill="1" applyBorder="1" applyAlignment="1">
      <alignment horizontal="center" vertical="center" wrapText="1"/>
    </xf>
    <xf numFmtId="165" fontId="31" fillId="3" borderId="5" xfId="0" applyNumberFormat="1" applyFont="1" applyFill="1" applyBorder="1" applyAlignment="1">
      <alignment horizontal="center" vertical="center"/>
    </xf>
    <xf numFmtId="166" fontId="31" fillId="0" borderId="7" xfId="0" applyNumberFormat="1" applyFont="1" applyFill="1" applyBorder="1" applyAlignment="1">
      <alignment horizontal="center" vertical="center" wrapText="1"/>
    </xf>
    <xf numFmtId="165" fontId="31" fillId="0" borderId="5" xfId="0" applyNumberFormat="1" applyFont="1" applyFill="1" applyBorder="1" applyAlignment="1">
      <alignment horizontal="center" vertical="center"/>
    </xf>
    <xf numFmtId="165" fontId="26" fillId="0" borderId="5" xfId="0" applyNumberFormat="1" applyFont="1" applyFill="1" applyBorder="1" applyAlignment="1">
      <alignment horizontal="center" vertical="center"/>
    </xf>
    <xf numFmtId="165" fontId="31" fillId="0" borderId="5" xfId="0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23" fillId="0" borderId="5" xfId="0" applyFont="1" applyFill="1" applyBorder="1" applyAlignment="1">
      <alignment horizontal="centerContinuous"/>
    </xf>
    <xf numFmtId="2" fontId="31" fillId="0" borderId="1" xfId="0" applyNumberFormat="1" applyFont="1" applyFill="1" applyBorder="1" applyAlignment="1">
      <alignment horizontal="center" vertical="center" wrapText="1"/>
    </xf>
    <xf numFmtId="165" fontId="31" fillId="0" borderId="5" xfId="0" applyNumberFormat="1" applyFont="1" applyFill="1" applyBorder="1" applyAlignment="1">
      <alignment horizontal="center" vertical="center"/>
    </xf>
    <xf numFmtId="165" fontId="31" fillId="0" borderId="5" xfId="0" applyNumberFormat="1" applyFont="1" applyBorder="1" applyAlignment="1">
      <alignment horizontal="center" vertical="center"/>
    </xf>
    <xf numFmtId="165" fontId="31" fillId="0" borderId="5" xfId="0" applyNumberFormat="1" applyFont="1" applyBorder="1" applyAlignment="1">
      <alignment horizontal="center" vertical="center" wrapText="1"/>
    </xf>
    <xf numFmtId="165" fontId="31" fillId="0" borderId="5" xfId="1" applyNumberFormat="1" applyFont="1" applyFill="1" applyBorder="1" applyAlignment="1">
      <alignment horizontal="center" vertical="center"/>
    </xf>
    <xf numFmtId="165" fontId="31" fillId="0" borderId="5" xfId="1" applyNumberFormat="1" applyFont="1" applyFill="1" applyBorder="1" applyAlignment="1">
      <alignment horizontal="center" vertical="center" wrapText="1"/>
    </xf>
    <xf numFmtId="169" fontId="31" fillId="0" borderId="1" xfId="0" applyNumberFormat="1" applyFont="1" applyBorder="1" applyAlignment="1">
      <alignment horizontal="center" vertical="center"/>
    </xf>
    <xf numFmtId="2" fontId="31" fillId="0" borderId="4" xfId="0" applyNumberFormat="1" applyFont="1" applyBorder="1" applyAlignment="1">
      <alignment horizontal="center" vertical="center" wrapText="1"/>
    </xf>
    <xf numFmtId="169" fontId="31" fillId="0" borderId="4" xfId="0" applyNumberFormat="1" applyFont="1" applyBorder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169" fontId="31" fillId="0" borderId="7" xfId="0" applyNumberFormat="1" applyFont="1" applyBorder="1" applyAlignment="1">
      <alignment horizontal="center" vertical="center"/>
    </xf>
    <xf numFmtId="2" fontId="31" fillId="0" borderId="7" xfId="0" applyNumberFormat="1" applyFont="1" applyBorder="1" applyAlignment="1">
      <alignment horizontal="center" vertical="center" wrapText="1"/>
    </xf>
    <xf numFmtId="169" fontId="31" fillId="0" borderId="9" xfId="0" applyNumberFormat="1" applyFont="1" applyBorder="1" applyAlignment="1">
      <alignment horizontal="center" vertical="center"/>
    </xf>
    <xf numFmtId="165" fontId="31" fillId="0" borderId="10" xfId="0" applyNumberFormat="1" applyFont="1" applyBorder="1" applyAlignment="1">
      <alignment horizontal="center" vertical="center" wrapText="1"/>
    </xf>
    <xf numFmtId="165" fontId="31" fillId="0" borderId="7" xfId="0" applyNumberFormat="1" applyFont="1" applyBorder="1" applyAlignment="1">
      <alignment horizontal="center" vertical="center" wrapText="1"/>
    </xf>
    <xf numFmtId="165" fontId="31" fillId="0" borderId="7" xfId="0" applyNumberFormat="1" applyFont="1" applyBorder="1" applyAlignment="1">
      <alignment horizontal="center" vertical="center"/>
    </xf>
    <xf numFmtId="165" fontId="19" fillId="0" borderId="0" xfId="0" applyNumberFormat="1" applyFont="1" applyAlignment="1">
      <alignment wrapText="1"/>
    </xf>
    <xf numFmtId="0" fontId="19" fillId="0" borderId="0" xfId="0" applyFont="1" applyAlignment="1">
      <alignment horizontal="center" vertical="center" wrapText="1"/>
    </xf>
    <xf numFmtId="0" fontId="46" fillId="0" borderId="0" xfId="0" applyFont="1" applyAlignment="1">
      <alignment wrapText="1"/>
    </xf>
    <xf numFmtId="0" fontId="40" fillId="0" borderId="3" xfId="0" applyFont="1" applyBorder="1"/>
    <xf numFmtId="0" fontId="30" fillId="0" borderId="8" xfId="0" applyFont="1" applyBorder="1"/>
    <xf numFmtId="49" fontId="21" fillId="2" borderId="3" xfId="0" applyNumberFormat="1" applyFont="1" applyFill="1" applyBorder="1" applyAlignment="1">
      <alignment horizontal="centerContinuous" vertical="center" wrapText="1"/>
    </xf>
    <xf numFmtId="49" fontId="21" fillId="2" borderId="14" xfId="0" applyNumberFormat="1" applyFont="1" applyFill="1" applyBorder="1" applyAlignment="1">
      <alignment horizontal="centerContinuous" vertical="center" wrapText="1"/>
    </xf>
    <xf numFmtId="0" fontId="47" fillId="3" borderId="1" xfId="0" applyFont="1" applyFill="1" applyBorder="1" applyAlignment="1">
      <alignment horizontal="center" vertical="center"/>
    </xf>
    <xf numFmtId="49" fontId="31" fillId="3" borderId="3" xfId="0" applyNumberFormat="1" applyFont="1" applyFill="1" applyBorder="1" applyAlignment="1">
      <alignment horizontal="center" vertical="center" wrapText="1"/>
    </xf>
    <xf numFmtId="0" fontId="31" fillId="3" borderId="3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165" fontId="31" fillId="0" borderId="1" xfId="0" applyNumberFormat="1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 wrapText="1"/>
    </xf>
    <xf numFmtId="2" fontId="31" fillId="0" borderId="3" xfId="0" applyNumberFormat="1" applyFont="1" applyFill="1" applyBorder="1" applyAlignment="1">
      <alignment horizontal="center" vertical="center" wrapText="1"/>
    </xf>
    <xf numFmtId="49" fontId="31" fillId="0" borderId="3" xfId="0" applyNumberFormat="1" applyFont="1" applyFill="1" applyBorder="1" applyAlignment="1">
      <alignment horizontal="center" vertical="center" wrapText="1"/>
    </xf>
    <xf numFmtId="2" fontId="31" fillId="0" borderId="3" xfId="0" applyNumberFormat="1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Continuous"/>
    </xf>
    <xf numFmtId="0" fontId="23" fillId="0" borderId="1" xfId="0" applyFont="1" applyFill="1" applyBorder="1" applyAlignment="1">
      <alignment horizontal="centerContinuous"/>
    </xf>
    <xf numFmtId="0" fontId="36" fillId="0" borderId="1" xfId="0" applyFont="1" applyFill="1" applyBorder="1" applyAlignment="1">
      <alignment horizontal="centerContinuous" vertical="center"/>
    </xf>
    <xf numFmtId="165" fontId="31" fillId="0" borderId="1" xfId="1" applyNumberFormat="1" applyFont="1" applyFill="1" applyBorder="1" applyAlignment="1">
      <alignment horizontal="center" vertical="center"/>
    </xf>
    <xf numFmtId="165" fontId="31" fillId="0" borderId="1" xfId="1" applyNumberFormat="1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Continuous" vertical="center" wrapText="1"/>
    </xf>
    <xf numFmtId="0" fontId="32" fillId="2" borderId="3" xfId="0" applyFont="1" applyFill="1" applyBorder="1" applyAlignment="1">
      <alignment horizontal="centerContinuous" vertical="center" wrapText="1"/>
    </xf>
    <xf numFmtId="0" fontId="32" fillId="2" borderId="11" xfId="0" applyFont="1" applyFill="1" applyBorder="1" applyAlignment="1">
      <alignment horizontal="centerContinuous" vertical="center" wrapText="1"/>
    </xf>
    <xf numFmtId="0" fontId="31" fillId="0" borderId="14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/>
    </xf>
    <xf numFmtId="0" fontId="31" fillId="0" borderId="7" xfId="0" applyFont="1" applyBorder="1" applyAlignment="1">
      <alignment vertical="center" wrapText="1"/>
    </xf>
    <xf numFmtId="0" fontId="31" fillId="0" borderId="7" xfId="0" applyFont="1" applyBorder="1" applyAlignment="1">
      <alignment vertical="center"/>
    </xf>
    <xf numFmtId="0" fontId="31" fillId="0" borderId="8" xfId="0" applyFont="1" applyBorder="1" applyAlignment="1">
      <alignment vertical="center" wrapText="1"/>
    </xf>
    <xf numFmtId="166" fontId="31" fillId="0" borderId="7" xfId="0" applyNumberFormat="1" applyFont="1" applyBorder="1" applyAlignment="1">
      <alignment vertical="center" wrapText="1"/>
    </xf>
    <xf numFmtId="169" fontId="31" fillId="0" borderId="14" xfId="0" applyNumberFormat="1" applyFont="1" applyBorder="1" applyAlignment="1">
      <alignment horizontal="center" vertical="center"/>
    </xf>
    <xf numFmtId="2" fontId="31" fillId="0" borderId="7" xfId="0" applyNumberFormat="1" applyFont="1" applyBorder="1" applyAlignment="1">
      <alignment vertical="center" wrapText="1"/>
    </xf>
    <xf numFmtId="0" fontId="31" fillId="0" borderId="8" xfId="0" applyFont="1" applyBorder="1" applyAlignment="1">
      <alignment horizontal="center" vertical="center" wrapText="1"/>
    </xf>
    <xf numFmtId="165" fontId="31" fillId="0" borderId="4" xfId="0" applyNumberFormat="1" applyFont="1" applyBorder="1" applyAlignment="1">
      <alignment horizontal="center" vertical="center"/>
    </xf>
    <xf numFmtId="2" fontId="31" fillId="0" borderId="5" xfId="0" applyNumberFormat="1" applyFont="1" applyBorder="1" applyAlignment="1">
      <alignment horizontal="center" vertical="center" wrapText="1"/>
    </xf>
    <xf numFmtId="0" fontId="33" fillId="2" borderId="13" xfId="0" applyFont="1" applyFill="1" applyBorder="1" applyAlignment="1">
      <alignment horizontal="centerContinuous" vertical="center" wrapText="1"/>
    </xf>
    <xf numFmtId="0" fontId="31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33" fillId="2" borderId="13" xfId="0" applyFont="1" applyFill="1" applyBorder="1" applyAlignment="1">
      <alignment horizontal="centerContinuous"/>
    </xf>
    <xf numFmtId="0" fontId="33" fillId="2" borderId="6" xfId="0" applyFont="1" applyFill="1" applyBorder="1" applyAlignment="1">
      <alignment horizontal="centerContinuous"/>
    </xf>
    <xf numFmtId="169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 wrapText="1"/>
    </xf>
    <xf numFmtId="170" fontId="26" fillId="0" borderId="1" xfId="0" applyNumberFormat="1" applyFont="1" applyBorder="1" applyAlignment="1">
      <alignment horizontal="center" vertical="center"/>
    </xf>
    <xf numFmtId="171" fontId="31" fillId="0" borderId="1" xfId="0" applyNumberFormat="1" applyFont="1" applyBorder="1" applyAlignment="1">
      <alignment horizontal="center" vertical="center"/>
    </xf>
    <xf numFmtId="170" fontId="31" fillId="0" borderId="1" xfId="0" applyNumberFormat="1" applyFont="1" applyBorder="1" applyAlignment="1">
      <alignment horizontal="center" vertical="center"/>
    </xf>
    <xf numFmtId="172" fontId="31" fillId="0" borderId="1" xfId="0" applyNumberFormat="1" applyFont="1" applyBorder="1" applyAlignment="1">
      <alignment horizontal="center" vertical="center"/>
    </xf>
    <xf numFmtId="2" fontId="31" fillId="0" borderId="1" xfId="0" applyNumberFormat="1" applyFont="1" applyBorder="1" applyAlignment="1">
      <alignment horizontal="center" vertical="center"/>
    </xf>
    <xf numFmtId="0" fontId="33" fillId="2" borderId="11" xfId="0" applyFont="1" applyFill="1" applyBorder="1" applyAlignment="1">
      <alignment horizontal="centerContinuous" vertical="center" wrapText="1"/>
    </xf>
    <xf numFmtId="0" fontId="33" fillId="2" borderId="11" xfId="0" applyFont="1" applyFill="1" applyBorder="1" applyAlignment="1">
      <alignment horizontal="centerContinuous"/>
    </xf>
    <xf numFmtId="0" fontId="33" fillId="2" borderId="3" xfId="0" applyFont="1" applyFill="1" applyBorder="1" applyAlignment="1">
      <alignment horizontal="centerContinuous"/>
    </xf>
    <xf numFmtId="49" fontId="52" fillId="3" borderId="4" xfId="0" applyNumberFormat="1" applyFont="1" applyFill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/>
    </xf>
    <xf numFmtId="0" fontId="52" fillId="0" borderId="4" xfId="0" applyFont="1" applyBorder="1" applyAlignment="1">
      <alignment horizontal="center" vertical="center" wrapText="1"/>
    </xf>
    <xf numFmtId="0" fontId="52" fillId="0" borderId="4" xfId="0" applyFont="1" applyBorder="1" applyAlignment="1">
      <alignment horizontal="center" vertical="center"/>
    </xf>
    <xf numFmtId="166" fontId="52" fillId="0" borderId="1" xfId="0" applyNumberFormat="1" applyFont="1" applyBorder="1" applyAlignment="1">
      <alignment horizontal="center" vertical="center" wrapText="1"/>
    </xf>
    <xf numFmtId="0" fontId="53" fillId="2" borderId="5" xfId="0" applyFont="1" applyFill="1" applyBorder="1" applyAlignment="1">
      <alignment horizontal="centerContinuous"/>
    </xf>
    <xf numFmtId="0" fontId="53" fillId="2" borderId="6" xfId="0" applyFont="1" applyFill="1" applyBorder="1" applyAlignment="1">
      <alignment horizontal="centerContinuous"/>
    </xf>
    <xf numFmtId="0" fontId="33" fillId="2" borderId="13" xfId="0" applyFont="1" applyFill="1" applyBorder="1" applyAlignment="1">
      <alignment horizontal="centerContinuous" vertical="center"/>
    </xf>
    <xf numFmtId="0" fontId="31" fillId="2" borderId="1" xfId="0" applyFont="1" applyFill="1" applyBorder="1" applyAlignment="1">
      <alignment horizontal="centerContinuous" vertical="center"/>
    </xf>
    <xf numFmtId="2" fontId="52" fillId="0" borderId="1" xfId="0" applyNumberFormat="1" applyFont="1" applyBorder="1" applyAlignment="1">
      <alignment horizontal="center" vertical="center" wrapText="1"/>
    </xf>
    <xf numFmtId="2" fontId="31" fillId="0" borderId="4" xfId="0" applyNumberFormat="1" applyFont="1" applyBorder="1" applyAlignment="1">
      <alignment horizontal="center" vertical="center"/>
    </xf>
    <xf numFmtId="0" fontId="24" fillId="0" borderId="1" xfId="0" applyFont="1" applyBorder="1"/>
    <xf numFmtId="1" fontId="31" fillId="0" borderId="1" xfId="0" applyNumberFormat="1" applyFont="1" applyBorder="1" applyAlignment="1">
      <alignment horizontal="center" vertical="center" wrapText="1"/>
    </xf>
    <xf numFmtId="0" fontId="53" fillId="2" borderId="3" xfId="0" applyFont="1" applyFill="1" applyBorder="1" applyAlignment="1">
      <alignment horizontal="centerContinuous"/>
    </xf>
    <xf numFmtId="0" fontId="33" fillId="2" borderId="11" xfId="0" applyFont="1" applyFill="1" applyBorder="1" applyAlignment="1">
      <alignment horizontal="centerContinuous" vertical="center"/>
    </xf>
    <xf numFmtId="0" fontId="33" fillId="2" borderId="5" xfId="0" applyFont="1" applyFill="1" applyBorder="1" applyAlignment="1">
      <alignment horizontal="centerContinuous" vertical="center" wrapText="1"/>
    </xf>
    <xf numFmtId="0" fontId="33" fillId="2" borderId="6" xfId="0" applyFont="1" applyFill="1" applyBorder="1" applyAlignment="1">
      <alignment horizontal="centerContinuous" vertical="center" wrapText="1"/>
    </xf>
    <xf numFmtId="0" fontId="31" fillId="0" borderId="1" xfId="0" applyFont="1" applyBorder="1" applyAlignment="1" applyProtection="1">
      <alignment horizontal="center" vertical="center" wrapText="1"/>
      <protection locked="0"/>
    </xf>
    <xf numFmtId="0" fontId="31" fillId="2" borderId="5" xfId="0" applyFont="1" applyFill="1" applyBorder="1" applyAlignment="1">
      <alignment horizontal="centerContinuous" vertical="center" wrapText="1"/>
    </xf>
    <xf numFmtId="0" fontId="31" fillId="2" borderId="6" xfId="0" applyFont="1" applyFill="1" applyBorder="1" applyAlignment="1">
      <alignment horizontal="centerContinuous" vertical="center" wrapText="1"/>
    </xf>
    <xf numFmtId="164" fontId="31" fillId="0" borderId="1" xfId="1" applyFont="1" applyBorder="1" applyAlignment="1">
      <alignment horizontal="center" vertical="center"/>
    </xf>
    <xf numFmtId="165" fontId="31" fillId="0" borderId="1" xfId="1" applyNumberFormat="1" applyFont="1" applyFill="1" applyBorder="1" applyAlignment="1">
      <alignment horizontal="center" vertical="center" wrapText="1"/>
    </xf>
    <xf numFmtId="165" fontId="37" fillId="0" borderId="1" xfId="0" applyNumberFormat="1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3" fillId="2" borderId="3" xfId="0" applyFont="1" applyFill="1" applyBorder="1" applyAlignment="1">
      <alignment horizontal="centerContinuous" vertical="center" wrapText="1"/>
    </xf>
    <xf numFmtId="0" fontId="31" fillId="2" borderId="3" xfId="0" applyFont="1" applyFill="1" applyBorder="1" applyAlignment="1">
      <alignment horizontal="centerContinuous" vertical="center" wrapText="1"/>
    </xf>
    <xf numFmtId="0" fontId="31" fillId="0" borderId="0" xfId="0" applyFont="1" applyAlignment="1"/>
    <xf numFmtId="165" fontId="37" fillId="0" borderId="0" xfId="0" applyNumberFormat="1" applyFont="1"/>
    <xf numFmtId="0" fontId="54" fillId="0" borderId="1" xfId="0" applyFont="1" applyBorder="1" applyAlignment="1">
      <alignment horizontal="center" vertical="center" wrapText="1"/>
    </xf>
    <xf numFmtId="0" fontId="44" fillId="3" borderId="0" xfId="0" applyFont="1" applyFill="1"/>
    <xf numFmtId="0" fontId="0" fillId="0" borderId="0" xfId="0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6" fontId="0" fillId="0" borderId="0" xfId="0" applyNumberFormat="1" applyAlignment="1">
      <alignment horizontal="center" vertical="center"/>
    </xf>
    <xf numFmtId="166" fontId="1" fillId="0" borderId="0" xfId="0" applyNumberFormat="1" applyFont="1" applyAlignment="1">
      <alignment horizontal="center" vertical="center" wrapText="1"/>
    </xf>
    <xf numFmtId="0" fontId="31" fillId="3" borderId="7" xfId="0" applyFont="1" applyFill="1" applyBorder="1" applyAlignment="1">
      <alignment horizontal="center" vertical="center"/>
    </xf>
    <xf numFmtId="0" fontId="31" fillId="3" borderId="7" xfId="0" applyFont="1" applyFill="1" applyBorder="1" applyAlignment="1">
      <alignment horizontal="center" vertical="center" wrapText="1"/>
    </xf>
    <xf numFmtId="2" fontId="31" fillId="3" borderId="7" xfId="0" applyNumberFormat="1" applyFont="1" applyFill="1" applyBorder="1" applyAlignment="1">
      <alignment horizontal="center" vertical="center" wrapText="1"/>
    </xf>
    <xf numFmtId="0" fontId="31" fillId="3" borderId="4" xfId="0" applyFont="1" applyFill="1" applyBorder="1" applyAlignment="1">
      <alignment horizontal="center" vertical="center"/>
    </xf>
    <xf numFmtId="166" fontId="31" fillId="3" borderId="4" xfId="0" applyNumberFormat="1" applyFont="1" applyFill="1" applyBorder="1" applyAlignment="1">
      <alignment horizontal="center" vertical="center" wrapText="1"/>
    </xf>
    <xf numFmtId="2" fontId="31" fillId="3" borderId="4" xfId="0" applyNumberFormat="1" applyFont="1" applyFill="1" applyBorder="1" applyAlignment="1">
      <alignment horizontal="center" vertical="center"/>
    </xf>
    <xf numFmtId="0" fontId="31" fillId="0" borderId="7" xfId="0" applyFont="1" applyFill="1" applyBorder="1" applyAlignment="1">
      <alignment horizontal="center" vertical="center" wrapText="1"/>
    </xf>
    <xf numFmtId="168" fontId="31" fillId="3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168" fontId="31" fillId="0" borderId="1" xfId="0" applyNumberFormat="1" applyFont="1" applyFill="1" applyBorder="1" applyAlignment="1">
      <alignment horizontal="center" vertical="center" wrapText="1"/>
    </xf>
    <xf numFmtId="166" fontId="31" fillId="0" borderId="7" xfId="0" applyNumberFormat="1" applyFont="1" applyFill="1" applyBorder="1" applyAlignment="1">
      <alignment horizontal="center" vertical="center" wrapText="1"/>
    </xf>
    <xf numFmtId="166" fontId="31" fillId="0" borderId="1" xfId="0" applyNumberFormat="1" applyFont="1" applyFill="1" applyBorder="1" applyAlignment="1">
      <alignment horizontal="center" vertical="center" wrapText="1"/>
    </xf>
    <xf numFmtId="2" fontId="31" fillId="0" borderId="1" xfId="0" applyNumberFormat="1" applyFont="1" applyFill="1" applyBorder="1" applyAlignment="1">
      <alignment horizontal="center" vertical="center" wrapText="1"/>
    </xf>
    <xf numFmtId="166" fontId="31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166" fontId="26" fillId="0" borderId="0" xfId="0" applyNumberFormat="1" applyFont="1" applyAlignment="1">
      <alignment horizontal="center" vertical="center" wrapText="1"/>
    </xf>
    <xf numFmtId="0" fontId="28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166" fontId="31" fillId="3" borderId="1" xfId="0" applyNumberFormat="1" applyFont="1" applyFill="1" applyBorder="1" applyAlignment="1">
      <alignment horizontal="center" vertical="center"/>
    </xf>
    <xf numFmtId="166" fontId="31" fillId="3" borderId="4" xfId="0" applyNumberFormat="1" applyFont="1" applyFill="1" applyBorder="1" applyAlignment="1">
      <alignment horizontal="center" vertical="center"/>
    </xf>
    <xf numFmtId="165" fontId="31" fillId="3" borderId="1" xfId="0" applyNumberFormat="1" applyFont="1" applyFill="1" applyBorder="1" applyAlignment="1">
      <alignment horizontal="center" vertical="center"/>
    </xf>
    <xf numFmtId="165" fontId="31" fillId="3" borderId="1" xfId="0" applyNumberFormat="1" applyFont="1" applyFill="1" applyBorder="1" applyAlignment="1">
      <alignment horizontal="center" vertical="center" wrapText="1"/>
    </xf>
    <xf numFmtId="165" fontId="31" fillId="0" borderId="1" xfId="0" applyNumberFormat="1" applyFont="1" applyFill="1" applyBorder="1" applyAlignment="1">
      <alignment horizontal="center" vertical="center" wrapText="1"/>
    </xf>
    <xf numFmtId="166" fontId="31" fillId="0" borderId="1" xfId="0" applyNumberFormat="1" applyFont="1" applyFill="1" applyBorder="1" applyAlignment="1">
      <alignment horizontal="center" vertical="center"/>
    </xf>
    <xf numFmtId="165" fontId="26" fillId="0" borderId="0" xfId="0" applyNumberFormat="1" applyFont="1" applyAlignment="1">
      <alignment horizontal="center" vertical="center" wrapText="1"/>
    </xf>
    <xf numFmtId="166" fontId="26" fillId="3" borderId="0" xfId="0" applyNumberFormat="1" applyFont="1" applyFill="1" applyAlignment="1">
      <alignment horizontal="center" vertical="center" wrapText="1"/>
    </xf>
    <xf numFmtId="165" fontId="26" fillId="3" borderId="0" xfId="0" applyNumberFormat="1" applyFont="1" applyFill="1" applyAlignment="1">
      <alignment horizontal="center" vertical="center" wrapText="1"/>
    </xf>
    <xf numFmtId="0" fontId="28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9" fillId="0" borderId="5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6" fillId="3" borderId="0" xfId="0" applyFont="1" applyFill="1" applyAlignment="1">
      <alignment horizontal="left" vertical="center" wrapText="1"/>
    </xf>
    <xf numFmtId="0" fontId="26" fillId="3" borderId="0" xfId="0" applyFont="1" applyFill="1" applyAlignment="1">
      <alignment horizontal="right" wrapText="1"/>
    </xf>
    <xf numFmtId="166" fontId="55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right"/>
    </xf>
    <xf numFmtId="0" fontId="31" fillId="0" borderId="7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49" fontId="31" fillId="3" borderId="7" xfId="0" applyNumberFormat="1" applyFont="1" applyFill="1" applyBorder="1" applyAlignment="1">
      <alignment horizontal="center" vertical="center" wrapText="1"/>
    </xf>
    <xf numFmtId="49" fontId="31" fillId="3" borderId="4" xfId="0" applyNumberFormat="1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49" fontId="31" fillId="3" borderId="9" xfId="0" applyNumberFormat="1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49" fontId="31" fillId="0" borderId="7" xfId="0" applyNumberFormat="1" applyFont="1" applyBorder="1" applyAlignment="1">
      <alignment horizontal="center" vertical="center" wrapText="1"/>
    </xf>
    <xf numFmtId="49" fontId="31" fillId="0" borderId="9" xfId="0" applyNumberFormat="1" applyFont="1" applyBorder="1" applyAlignment="1">
      <alignment horizontal="center" vertical="center" wrapText="1"/>
    </xf>
    <xf numFmtId="49" fontId="31" fillId="0" borderId="4" xfId="0" applyNumberFormat="1" applyFont="1" applyBorder="1" applyAlignment="1">
      <alignment horizontal="center" vertical="center" wrapText="1"/>
    </xf>
    <xf numFmtId="49" fontId="26" fillId="0" borderId="7" xfId="0" applyNumberFormat="1" applyFont="1" applyBorder="1" applyAlignment="1">
      <alignment horizontal="center" vertical="center" wrapText="1"/>
    </xf>
    <xf numFmtId="49" fontId="26" fillId="0" borderId="4" xfId="0" applyNumberFormat="1" applyFont="1" applyBorder="1" applyAlignment="1">
      <alignment horizontal="center" vertical="center" wrapText="1"/>
    </xf>
    <xf numFmtId="0" fontId="50" fillId="0" borderId="7" xfId="0" applyFont="1" applyBorder="1" applyAlignment="1">
      <alignment horizontal="center" vertical="center" wrapText="1"/>
    </xf>
    <xf numFmtId="0" fontId="50" fillId="0" borderId="9" xfId="0" applyFont="1" applyBorder="1" applyAlignment="1">
      <alignment horizontal="center" vertical="center" wrapText="1"/>
    </xf>
    <xf numFmtId="0" fontId="50" fillId="0" borderId="4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/>
    </xf>
    <xf numFmtId="0" fontId="31" fillId="0" borderId="9" xfId="0" applyFont="1" applyBorder="1" applyAlignment="1">
      <alignment horizontal="center"/>
    </xf>
    <xf numFmtId="166" fontId="31" fillId="0" borderId="7" xfId="0" applyNumberFormat="1" applyFont="1" applyBorder="1" applyAlignment="1">
      <alignment horizontal="center" vertical="center" wrapText="1"/>
    </xf>
    <xf numFmtId="166" fontId="31" fillId="0" borderId="4" xfId="0" applyNumberFormat="1" applyFont="1" applyBorder="1" applyAlignment="1">
      <alignment horizontal="center" vertical="center" wrapText="1"/>
    </xf>
    <xf numFmtId="166" fontId="31" fillId="0" borderId="9" xfId="0" applyNumberFormat="1" applyFont="1" applyBorder="1" applyAlignment="1">
      <alignment horizontal="center" vertical="center" wrapText="1"/>
    </xf>
    <xf numFmtId="166" fontId="31" fillId="0" borderId="1" xfId="0" applyNumberFormat="1" applyFont="1" applyBorder="1" applyAlignment="1">
      <alignment horizontal="center" vertical="center" wrapText="1"/>
    </xf>
    <xf numFmtId="166" fontId="26" fillId="0" borderId="7" xfId="0" applyNumberFormat="1" applyFont="1" applyBorder="1" applyAlignment="1">
      <alignment horizontal="center" vertical="center" wrapText="1"/>
    </xf>
    <xf numFmtId="166" fontId="26" fillId="0" borderId="4" xfId="0" applyNumberFormat="1" applyFont="1" applyBorder="1" applyAlignment="1">
      <alignment horizontal="center" vertical="center" wrapText="1"/>
    </xf>
    <xf numFmtId="2" fontId="31" fillId="0" borderId="7" xfId="0" applyNumberFormat="1" applyFont="1" applyBorder="1" applyAlignment="1">
      <alignment horizontal="center" vertical="center" wrapText="1"/>
    </xf>
    <xf numFmtId="2" fontId="31" fillId="0" borderId="4" xfId="0" applyNumberFormat="1" applyFont="1" applyBorder="1" applyAlignment="1">
      <alignment horizontal="center" vertical="center" wrapText="1"/>
    </xf>
    <xf numFmtId="2" fontId="31" fillId="0" borderId="9" xfId="0" applyNumberFormat="1" applyFont="1" applyBorder="1" applyAlignment="1">
      <alignment horizontal="center" vertical="center" wrapText="1"/>
    </xf>
    <xf numFmtId="2" fontId="31" fillId="0" borderId="1" xfId="0" applyNumberFormat="1" applyFont="1" applyBorder="1" applyAlignment="1">
      <alignment horizontal="center" vertical="center" wrapText="1"/>
    </xf>
    <xf numFmtId="2" fontId="26" fillId="0" borderId="7" xfId="0" applyNumberFormat="1" applyFont="1" applyBorder="1" applyAlignment="1">
      <alignment horizontal="center" vertical="center" wrapText="1"/>
    </xf>
    <xf numFmtId="2" fontId="26" fillId="0" borderId="4" xfId="0" applyNumberFormat="1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2" fontId="50" fillId="0" borderId="9" xfId="0" applyNumberFormat="1" applyFont="1" applyBorder="1" applyAlignment="1">
      <alignment horizontal="center" vertical="center" wrapText="1"/>
    </xf>
    <xf numFmtId="165" fontId="31" fillId="0" borderId="7" xfId="0" applyNumberFormat="1" applyFont="1" applyBorder="1" applyAlignment="1">
      <alignment horizontal="center" vertical="center" wrapText="1"/>
    </xf>
    <xf numFmtId="165" fontId="33" fillId="0" borderId="9" xfId="0" applyNumberFormat="1" applyFont="1" applyBorder="1" applyAlignment="1">
      <alignment horizontal="center" vertical="center" wrapText="1"/>
    </xf>
    <xf numFmtId="165" fontId="31" fillId="0" borderId="4" xfId="0" applyNumberFormat="1" applyFont="1" applyBorder="1" applyAlignment="1">
      <alignment horizontal="center" vertical="center" wrapText="1"/>
    </xf>
    <xf numFmtId="165" fontId="26" fillId="0" borderId="7" xfId="0" applyNumberFormat="1" applyFont="1" applyBorder="1" applyAlignment="1">
      <alignment horizontal="center" vertical="center" wrapText="1"/>
    </xf>
    <xf numFmtId="165" fontId="26" fillId="0" borderId="4" xfId="0" applyNumberFormat="1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165" fontId="51" fillId="0" borderId="7" xfId="0" applyNumberFormat="1" applyFont="1" applyBorder="1" applyAlignment="1">
      <alignment horizontal="center" vertical="center" wrapText="1"/>
    </xf>
    <xf numFmtId="165" fontId="51" fillId="0" borderId="9" xfId="0" applyNumberFormat="1" applyFont="1" applyBorder="1" applyAlignment="1">
      <alignment horizontal="center" vertical="center" wrapText="1"/>
    </xf>
    <xf numFmtId="165" fontId="51" fillId="0" borderId="4" xfId="0" applyNumberFormat="1" applyFont="1" applyBorder="1" applyAlignment="1">
      <alignment horizontal="center" vertical="center" wrapText="1"/>
    </xf>
    <xf numFmtId="165" fontId="32" fillId="0" borderId="7" xfId="0" applyNumberFormat="1" applyFont="1" applyBorder="1" applyAlignment="1">
      <alignment horizontal="center" vertical="center" wrapText="1"/>
    </xf>
    <xf numFmtId="165" fontId="32" fillId="0" borderId="4" xfId="0" applyNumberFormat="1" applyFont="1" applyBorder="1" applyAlignment="1">
      <alignment horizontal="center" vertical="center" wrapText="1"/>
    </xf>
    <xf numFmtId="0" fontId="28" fillId="4" borderId="5" xfId="0" applyFont="1" applyFill="1" applyBorder="1" applyAlignment="1">
      <alignment horizontal="center" vertical="center" wrapText="1"/>
    </xf>
    <xf numFmtId="0" fontId="28" fillId="4" borderId="6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0" fontId="33" fillId="0" borderId="5" xfId="0" applyFont="1" applyBorder="1" applyAlignment="1">
      <alignment horizontal="left" vertical="center"/>
    </xf>
    <xf numFmtId="0" fontId="33" fillId="0" borderId="6" xfId="0" applyFont="1" applyBorder="1" applyAlignment="1">
      <alignment horizontal="left" vertical="center"/>
    </xf>
    <xf numFmtId="0" fontId="33" fillId="0" borderId="3" xfId="0" applyFont="1" applyBorder="1" applyAlignment="1">
      <alignment horizontal="left" vertical="center"/>
    </xf>
    <xf numFmtId="0" fontId="31" fillId="0" borderId="0" xfId="0" applyFont="1" applyAlignment="1">
      <alignment horizontal="left" vertical="top" wrapText="1"/>
    </xf>
    <xf numFmtId="0" fontId="31" fillId="0" borderId="0" xfId="0" applyFont="1" applyAlignment="1">
      <alignment horizontal="righ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32" fillId="2" borderId="5" xfId="0" applyFont="1" applyFill="1" applyBorder="1" applyAlignment="1">
      <alignment horizontal="center" vertical="center"/>
    </xf>
    <xf numFmtId="0" fontId="32" fillId="2" borderId="6" xfId="0" applyFont="1" applyFill="1" applyBorder="1" applyAlignment="1">
      <alignment horizontal="center" vertical="center"/>
    </xf>
    <xf numFmtId="0" fontId="32" fillId="2" borderId="3" xfId="0" applyFont="1" applyFill="1" applyBorder="1" applyAlignment="1">
      <alignment horizontal="center" vertical="center"/>
    </xf>
    <xf numFmtId="0" fontId="26" fillId="0" borderId="0" xfId="0" applyFont="1" applyAlignment="1">
      <alignment horizontal="right"/>
    </xf>
    <xf numFmtId="0" fontId="26" fillId="0" borderId="0" xfId="0" applyFont="1" applyAlignment="1">
      <alignment horizontal="left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1" fillId="0" borderId="5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1" fillId="0" borderId="5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14" fontId="29" fillId="3" borderId="6" xfId="0" applyNumberFormat="1" applyFont="1" applyFill="1" applyBorder="1" applyAlignment="1">
      <alignment horizontal="centerContinuous"/>
    </xf>
    <xf numFmtId="0" fontId="31" fillId="3" borderId="1" xfId="0" applyNumberFormat="1" applyFont="1" applyFill="1" applyBorder="1" applyAlignment="1">
      <alignment horizontal="center" vertical="center" wrapText="1"/>
    </xf>
  </cellXfs>
  <cellStyles count="4">
    <cellStyle name="Excel Built-in Normal" xfId="2"/>
    <cellStyle name="Обычный" xfId="0" builtinId="0"/>
    <cellStyle name="Обычный 2" xfId="3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4"/>
  <sheetViews>
    <sheetView view="pageLayout" topLeftCell="D40" zoomScaleNormal="35" workbookViewId="0">
      <selection sqref="A1:O42"/>
    </sheetView>
  </sheetViews>
  <sheetFormatPr defaultColWidth="9" defaultRowHeight="15"/>
  <cols>
    <col min="1" max="1" width="4.85546875" customWidth="1"/>
    <col min="2" max="2" width="15.28515625" customWidth="1"/>
    <col min="3" max="3" width="16.140625" customWidth="1"/>
    <col min="4" max="4" width="19.7109375" style="497" customWidth="1"/>
    <col min="5" max="5" width="22" style="498" customWidth="1"/>
    <col min="6" max="6" width="23.7109375" style="498" customWidth="1"/>
    <col min="7" max="7" width="37.85546875" style="498" customWidth="1"/>
    <col min="8" max="8" width="14.5703125" style="497" customWidth="1"/>
    <col min="9" max="9" width="23.7109375" style="498" customWidth="1"/>
    <col min="10" max="10" width="21.140625" style="497" customWidth="1"/>
    <col min="11" max="11" width="18" style="499" customWidth="1"/>
    <col min="12" max="12" width="15.140625" style="497" customWidth="1"/>
    <col min="13" max="13" width="31.140625" style="497" customWidth="1"/>
    <col min="14" max="14" width="27.42578125" style="497" customWidth="1"/>
    <col min="15" max="15" width="15.42578125" style="500" customWidth="1"/>
  </cols>
  <sheetData>
    <row r="1" spans="1:15" ht="157.5" customHeight="1">
      <c r="N1" s="531" t="s">
        <v>429</v>
      </c>
      <c r="O1" s="531"/>
    </row>
    <row r="2" spans="1:15" ht="15.75" customHeight="1">
      <c r="F2" s="540" t="s">
        <v>0</v>
      </c>
      <c r="G2" s="540"/>
      <c r="H2" s="540"/>
      <c r="I2" s="540"/>
      <c r="J2" s="540"/>
      <c r="K2" s="540"/>
      <c r="N2" s="518"/>
    </row>
    <row r="3" spans="1:15">
      <c r="F3" s="540"/>
      <c r="G3" s="540"/>
      <c r="H3" s="540"/>
      <c r="I3" s="540"/>
      <c r="J3" s="540"/>
      <c r="K3" s="540"/>
    </row>
    <row r="4" spans="1:15">
      <c r="F4" s="540"/>
      <c r="G4" s="540"/>
      <c r="H4" s="540"/>
      <c r="I4" s="540"/>
      <c r="J4" s="540"/>
      <c r="K4" s="540"/>
    </row>
    <row r="5" spans="1:15">
      <c r="F5" s="501"/>
      <c r="G5" s="501"/>
      <c r="H5" s="501"/>
      <c r="I5" s="501"/>
      <c r="J5" s="501"/>
      <c r="K5" s="501"/>
    </row>
    <row r="6" spans="1:15" ht="12" customHeight="1">
      <c r="D6"/>
      <c r="E6"/>
      <c r="F6"/>
      <c r="G6"/>
      <c r="H6"/>
      <c r="I6"/>
      <c r="J6"/>
      <c r="K6" s="124"/>
      <c r="M6" s="293"/>
      <c r="N6" s="532"/>
      <c r="O6" s="532"/>
    </row>
    <row r="7" spans="1:15" ht="21" customHeight="1">
      <c r="D7"/>
      <c r="E7"/>
      <c r="F7"/>
      <c r="G7" s="533" t="s">
        <v>1</v>
      </c>
      <c r="H7" s="534"/>
      <c r="I7" s="534"/>
      <c r="J7" s="534"/>
      <c r="K7" s="124"/>
      <c r="L7" s="519"/>
      <c r="M7" s="519"/>
      <c r="N7" s="519"/>
      <c r="O7"/>
    </row>
    <row r="8" spans="1:15" ht="38.25" customHeight="1">
      <c r="A8" s="535" t="s">
        <v>432</v>
      </c>
      <c r="B8" s="536"/>
      <c r="C8" s="536"/>
      <c r="D8" s="536"/>
      <c r="E8" s="536"/>
      <c r="F8" s="536"/>
      <c r="G8" s="536"/>
      <c r="H8" s="536"/>
      <c r="I8" s="536"/>
      <c r="J8" s="536"/>
      <c r="K8" s="536"/>
      <c r="L8" s="536"/>
      <c r="M8" s="536"/>
      <c r="N8" s="536"/>
      <c r="O8" s="537"/>
    </row>
    <row r="9" spans="1:15" ht="15.75" hidden="1">
      <c r="A9" s="2"/>
      <c r="B9" s="2"/>
      <c r="C9" s="2"/>
      <c r="D9" s="310"/>
      <c r="E9" s="311"/>
      <c r="F9" s="311"/>
      <c r="G9" s="311"/>
      <c r="H9" s="311"/>
      <c r="I9" s="311"/>
      <c r="J9" s="311"/>
      <c r="K9" s="520"/>
      <c r="L9" s="311"/>
      <c r="M9" s="311"/>
      <c r="N9" s="311"/>
    </row>
    <row r="10" spans="1:15" s="145" customFormat="1" ht="355.5" customHeight="1">
      <c r="A10" s="298" t="s">
        <v>2</v>
      </c>
      <c r="B10" s="166" t="s">
        <v>3</v>
      </c>
      <c r="C10" s="166" t="s">
        <v>4</v>
      </c>
      <c r="D10" s="166" t="s">
        <v>5</v>
      </c>
      <c r="E10" s="312" t="s">
        <v>6</v>
      </c>
      <c r="F10" s="312" t="s">
        <v>7</v>
      </c>
      <c r="G10" s="312" t="s">
        <v>8</v>
      </c>
      <c r="H10" s="166" t="s">
        <v>9</v>
      </c>
      <c r="I10" s="312" t="s">
        <v>10</v>
      </c>
      <c r="J10" s="166" t="s">
        <v>11</v>
      </c>
      <c r="K10" s="197" t="s">
        <v>12</v>
      </c>
      <c r="L10" s="166" t="s">
        <v>13</v>
      </c>
      <c r="M10" s="166" t="s">
        <v>14</v>
      </c>
      <c r="N10" s="166" t="s">
        <v>15</v>
      </c>
      <c r="O10" s="166" t="s">
        <v>16</v>
      </c>
    </row>
    <row r="11" spans="1:15" s="339" customFormat="1" ht="409.5">
      <c r="A11" s="502">
        <v>1</v>
      </c>
      <c r="B11" s="503" t="s">
        <v>17</v>
      </c>
      <c r="C11" s="503" t="s">
        <v>18</v>
      </c>
      <c r="D11" s="503" t="s">
        <v>19</v>
      </c>
      <c r="E11" s="385" t="s">
        <v>20</v>
      </c>
      <c r="F11" s="385" t="s">
        <v>21</v>
      </c>
      <c r="G11" s="385" t="s">
        <v>22</v>
      </c>
      <c r="H11" s="504">
        <v>1046</v>
      </c>
      <c r="I11" s="385" t="s">
        <v>23</v>
      </c>
      <c r="J11" s="503" t="s">
        <v>24</v>
      </c>
      <c r="K11" s="521" t="s">
        <v>25</v>
      </c>
      <c r="L11" s="503" t="s">
        <v>26</v>
      </c>
      <c r="M11" s="503" t="s">
        <v>26</v>
      </c>
      <c r="N11" s="503" t="s">
        <v>26</v>
      </c>
      <c r="O11" s="503"/>
    </row>
    <row r="12" spans="1:15" s="339" customFormat="1" ht="206.25">
      <c r="A12" s="419">
        <v>2</v>
      </c>
      <c r="B12" s="503" t="s">
        <v>27</v>
      </c>
      <c r="C12" s="176" t="s">
        <v>18</v>
      </c>
      <c r="D12" s="503" t="s">
        <v>28</v>
      </c>
      <c r="E12" s="176" t="s">
        <v>29</v>
      </c>
      <c r="F12" s="385" t="s">
        <v>21</v>
      </c>
      <c r="G12" s="258" t="s">
        <v>30</v>
      </c>
      <c r="H12" s="188">
        <v>706</v>
      </c>
      <c r="I12" s="176" t="s">
        <v>23</v>
      </c>
      <c r="J12" s="176" t="s">
        <v>31</v>
      </c>
      <c r="K12" s="521" t="s">
        <v>32</v>
      </c>
      <c r="L12" s="176" t="s">
        <v>26</v>
      </c>
      <c r="M12" s="176" t="s">
        <v>26</v>
      </c>
      <c r="N12" s="176" t="s">
        <v>26</v>
      </c>
      <c r="O12" s="522"/>
    </row>
    <row r="13" spans="1:15" s="339" customFormat="1" ht="206.25">
      <c r="A13" s="505">
        <v>3</v>
      </c>
      <c r="B13" s="503" t="s">
        <v>33</v>
      </c>
      <c r="C13" s="357" t="s">
        <v>18</v>
      </c>
      <c r="D13" s="503" t="s">
        <v>34</v>
      </c>
      <c r="E13" s="357" t="s">
        <v>35</v>
      </c>
      <c r="F13" s="385" t="s">
        <v>21</v>
      </c>
      <c r="G13" s="506" t="s">
        <v>36</v>
      </c>
      <c r="H13" s="507">
        <v>8712</v>
      </c>
      <c r="I13" s="357" t="s">
        <v>23</v>
      </c>
      <c r="J13" s="357" t="s">
        <v>37</v>
      </c>
      <c r="K13" s="521">
        <v>39405</v>
      </c>
      <c r="L13" s="357" t="s">
        <v>26</v>
      </c>
      <c r="M13" s="176"/>
      <c r="N13" s="357"/>
      <c r="O13" s="523" t="s">
        <v>38</v>
      </c>
    </row>
    <row r="14" spans="1:15" s="339" customFormat="1" ht="206.25">
      <c r="A14" s="419">
        <v>4</v>
      </c>
      <c r="B14" s="503" t="s">
        <v>39</v>
      </c>
      <c r="C14" s="176" t="s">
        <v>18</v>
      </c>
      <c r="D14" s="503" t="s">
        <v>40</v>
      </c>
      <c r="E14" s="176" t="s">
        <v>41</v>
      </c>
      <c r="F14" s="385" t="s">
        <v>21</v>
      </c>
      <c r="G14" s="258" t="s">
        <v>42</v>
      </c>
      <c r="H14" s="192">
        <v>409</v>
      </c>
      <c r="I14" s="176" t="s">
        <v>23</v>
      </c>
      <c r="J14" s="176" t="s">
        <v>43</v>
      </c>
      <c r="K14" s="521" t="s">
        <v>44</v>
      </c>
      <c r="L14" s="176" t="s">
        <v>26</v>
      </c>
      <c r="M14" s="176"/>
      <c r="N14" s="176"/>
      <c r="O14" s="522"/>
    </row>
    <row r="15" spans="1:15" s="339" customFormat="1" ht="206.25">
      <c r="A15" s="419">
        <v>5</v>
      </c>
      <c r="B15" s="503" t="s">
        <v>45</v>
      </c>
      <c r="C15" s="176" t="s">
        <v>18</v>
      </c>
      <c r="D15" s="503" t="s">
        <v>46</v>
      </c>
      <c r="E15" s="176" t="s">
        <v>47</v>
      </c>
      <c r="F15" s="385" t="s">
        <v>21</v>
      </c>
      <c r="G15" s="258" t="s">
        <v>48</v>
      </c>
      <c r="H15" s="192">
        <v>828</v>
      </c>
      <c r="I15" s="176" t="s">
        <v>23</v>
      </c>
      <c r="J15" s="176" t="s">
        <v>49</v>
      </c>
      <c r="K15" s="521" t="s">
        <v>50</v>
      </c>
      <c r="L15" s="176" t="s">
        <v>26</v>
      </c>
      <c r="M15" s="176"/>
      <c r="N15" s="176"/>
      <c r="O15" s="522"/>
    </row>
    <row r="16" spans="1:15" s="339" customFormat="1" ht="206.25">
      <c r="A16" s="419">
        <v>6</v>
      </c>
      <c r="B16" s="503" t="s">
        <v>51</v>
      </c>
      <c r="C16" s="176" t="s">
        <v>18</v>
      </c>
      <c r="D16" s="503" t="s">
        <v>52</v>
      </c>
      <c r="E16" s="176" t="s">
        <v>53</v>
      </c>
      <c r="F16" s="385" t="s">
        <v>21</v>
      </c>
      <c r="G16" s="258" t="s">
        <v>54</v>
      </c>
      <c r="H16" s="192">
        <v>900</v>
      </c>
      <c r="I16" s="176" t="s">
        <v>23</v>
      </c>
      <c r="J16" s="176" t="s">
        <v>55</v>
      </c>
      <c r="K16" s="521">
        <v>662274</v>
      </c>
      <c r="L16" s="176" t="s">
        <v>26</v>
      </c>
      <c r="M16" s="176"/>
      <c r="N16" s="176"/>
      <c r="O16" s="522" t="s">
        <v>38</v>
      </c>
    </row>
    <row r="17" spans="1:15" s="339" customFormat="1" ht="206.25">
      <c r="A17" s="419">
        <v>7</v>
      </c>
      <c r="B17" s="508" t="s">
        <v>56</v>
      </c>
      <c r="C17" s="176" t="s">
        <v>18</v>
      </c>
      <c r="D17" s="503" t="s">
        <v>57</v>
      </c>
      <c r="E17" s="176" t="s">
        <v>58</v>
      </c>
      <c r="F17" s="385" t="s">
        <v>59</v>
      </c>
      <c r="G17" s="258" t="s">
        <v>60</v>
      </c>
      <c r="H17" s="192">
        <v>2055</v>
      </c>
      <c r="I17" s="176" t="s">
        <v>23</v>
      </c>
      <c r="J17" s="176" t="s">
        <v>37</v>
      </c>
      <c r="K17" s="521" t="s">
        <v>61</v>
      </c>
      <c r="L17" s="176" t="s">
        <v>26</v>
      </c>
      <c r="M17" s="176"/>
      <c r="N17" s="176"/>
      <c r="O17" s="522" t="s">
        <v>38</v>
      </c>
    </row>
    <row r="18" spans="1:15" s="339" customFormat="1" ht="206.25">
      <c r="A18" s="419">
        <v>8</v>
      </c>
      <c r="B18" s="503" t="s">
        <v>62</v>
      </c>
      <c r="C18" s="176" t="s">
        <v>18</v>
      </c>
      <c r="D18" s="503" t="s">
        <v>63</v>
      </c>
      <c r="E18" s="176" t="s">
        <v>64</v>
      </c>
      <c r="F18" s="385" t="s">
        <v>59</v>
      </c>
      <c r="G18" s="258" t="s">
        <v>65</v>
      </c>
      <c r="H18" s="192">
        <v>2400</v>
      </c>
      <c r="I18" s="176" t="s">
        <v>23</v>
      </c>
      <c r="J18" s="176" t="s">
        <v>66</v>
      </c>
      <c r="K18" s="176">
        <v>1766064</v>
      </c>
      <c r="L18" s="176" t="s">
        <v>26</v>
      </c>
      <c r="M18" s="176"/>
      <c r="N18" s="176"/>
      <c r="O18" s="522" t="s">
        <v>38</v>
      </c>
    </row>
    <row r="19" spans="1:15" s="339" customFormat="1" ht="206.25">
      <c r="A19" s="419">
        <v>9</v>
      </c>
      <c r="B19" s="503" t="s">
        <v>67</v>
      </c>
      <c r="C19" s="176" t="s">
        <v>18</v>
      </c>
      <c r="D19" s="503" t="s">
        <v>68</v>
      </c>
      <c r="E19" s="176" t="s">
        <v>69</v>
      </c>
      <c r="F19" s="385" t="s">
        <v>59</v>
      </c>
      <c r="G19" s="258" t="s">
        <v>70</v>
      </c>
      <c r="H19" s="192">
        <v>657</v>
      </c>
      <c r="I19" s="176" t="s">
        <v>23</v>
      </c>
      <c r="J19" s="176" t="s">
        <v>71</v>
      </c>
      <c r="K19" s="176" t="s">
        <v>72</v>
      </c>
      <c r="L19" s="176" t="s">
        <v>26</v>
      </c>
      <c r="M19" s="176"/>
      <c r="N19" s="176"/>
      <c r="O19" s="522" t="s">
        <v>38</v>
      </c>
    </row>
    <row r="20" spans="1:15" s="339" customFormat="1" ht="206.25">
      <c r="A20" s="419">
        <v>10</v>
      </c>
      <c r="B20" s="503" t="s">
        <v>73</v>
      </c>
      <c r="C20" s="176" t="s">
        <v>18</v>
      </c>
      <c r="D20" s="503" t="s">
        <v>74</v>
      </c>
      <c r="E20" s="176" t="s">
        <v>75</v>
      </c>
      <c r="F20" s="385" t="s">
        <v>59</v>
      </c>
      <c r="G20" s="258" t="s">
        <v>76</v>
      </c>
      <c r="H20" s="192">
        <v>1950</v>
      </c>
      <c r="I20" s="176" t="s">
        <v>23</v>
      </c>
      <c r="J20" s="176" t="s">
        <v>37</v>
      </c>
      <c r="K20" s="176" t="s">
        <v>72</v>
      </c>
      <c r="L20" s="176" t="s">
        <v>26</v>
      </c>
      <c r="M20" s="176"/>
      <c r="N20" s="176"/>
      <c r="O20" s="522" t="s">
        <v>38</v>
      </c>
    </row>
    <row r="21" spans="1:15" s="496" customFormat="1" ht="206.25">
      <c r="A21" s="419">
        <v>11</v>
      </c>
      <c r="B21" s="503" t="s">
        <v>77</v>
      </c>
      <c r="C21" s="176" t="s">
        <v>18</v>
      </c>
      <c r="D21" s="503" t="s">
        <v>78</v>
      </c>
      <c r="E21" s="176" t="s">
        <v>79</v>
      </c>
      <c r="F21" s="385" t="s">
        <v>59</v>
      </c>
      <c r="G21" s="258" t="s">
        <v>80</v>
      </c>
      <c r="H21" s="192">
        <v>462</v>
      </c>
      <c r="I21" s="176" t="s">
        <v>23</v>
      </c>
      <c r="J21" s="176" t="s">
        <v>71</v>
      </c>
      <c r="K21" s="176" t="s">
        <v>72</v>
      </c>
      <c r="L21" s="176" t="s">
        <v>26</v>
      </c>
      <c r="M21" s="176"/>
      <c r="N21" s="176"/>
      <c r="O21" s="522" t="s">
        <v>38</v>
      </c>
    </row>
    <row r="22" spans="1:15" s="339" customFormat="1" ht="206.25">
      <c r="A22" s="419">
        <v>12</v>
      </c>
      <c r="B22" s="503" t="s">
        <v>81</v>
      </c>
      <c r="C22" s="176" t="s">
        <v>18</v>
      </c>
      <c r="D22" s="503" t="s">
        <v>82</v>
      </c>
      <c r="E22" s="176" t="s">
        <v>83</v>
      </c>
      <c r="F22" s="385" t="s">
        <v>59</v>
      </c>
      <c r="G22" s="258" t="s">
        <v>84</v>
      </c>
      <c r="H22" s="192">
        <v>1176</v>
      </c>
      <c r="I22" s="176" t="s">
        <v>23</v>
      </c>
      <c r="J22" s="176" t="s">
        <v>85</v>
      </c>
      <c r="K22" s="176" t="s">
        <v>86</v>
      </c>
      <c r="L22" s="176" t="s">
        <v>26</v>
      </c>
      <c r="M22" s="176"/>
      <c r="N22" s="176"/>
      <c r="O22" s="522" t="s">
        <v>38</v>
      </c>
    </row>
    <row r="23" spans="1:15" s="339" customFormat="1" ht="206.25">
      <c r="A23" s="419">
        <v>13</v>
      </c>
      <c r="B23" s="503" t="s">
        <v>87</v>
      </c>
      <c r="C23" s="176" t="s">
        <v>18</v>
      </c>
      <c r="D23" s="503" t="s">
        <v>88</v>
      </c>
      <c r="E23" s="176" t="s">
        <v>89</v>
      </c>
      <c r="F23" s="385" t="s">
        <v>59</v>
      </c>
      <c r="G23" s="258" t="s">
        <v>90</v>
      </c>
      <c r="H23" s="192">
        <v>7830</v>
      </c>
      <c r="I23" s="176" t="s">
        <v>23</v>
      </c>
      <c r="J23" s="357" t="s">
        <v>37</v>
      </c>
      <c r="K23" s="176">
        <v>39405</v>
      </c>
      <c r="L23" s="176" t="s">
        <v>26</v>
      </c>
      <c r="M23" s="176"/>
      <c r="N23" s="176"/>
      <c r="O23" s="522" t="s">
        <v>38</v>
      </c>
    </row>
    <row r="24" spans="1:15" s="339" customFormat="1" ht="206.25">
      <c r="A24" s="419">
        <v>14</v>
      </c>
      <c r="B24" s="508" t="s">
        <v>91</v>
      </c>
      <c r="C24" s="176" t="s">
        <v>18</v>
      </c>
      <c r="D24" s="503" t="s">
        <v>92</v>
      </c>
      <c r="E24" s="509" t="s">
        <v>93</v>
      </c>
      <c r="F24" s="385" t="s">
        <v>59</v>
      </c>
      <c r="G24" s="258" t="s">
        <v>94</v>
      </c>
      <c r="H24" s="192">
        <v>781</v>
      </c>
      <c r="I24" s="176" t="s">
        <v>23</v>
      </c>
      <c r="J24" s="357" t="s">
        <v>37</v>
      </c>
      <c r="K24" s="524" t="s">
        <v>72</v>
      </c>
      <c r="L24" s="176" t="s">
        <v>26</v>
      </c>
      <c r="M24" s="176"/>
      <c r="N24" s="176"/>
      <c r="O24" s="522" t="s">
        <v>38</v>
      </c>
    </row>
    <row r="25" spans="1:15" s="339" customFormat="1" ht="206.25">
      <c r="A25" s="419">
        <v>15</v>
      </c>
      <c r="B25" s="503" t="s">
        <v>95</v>
      </c>
      <c r="C25" s="176" t="s">
        <v>18</v>
      </c>
      <c r="D25" s="503" t="s">
        <v>96</v>
      </c>
      <c r="E25" s="509" t="s">
        <v>97</v>
      </c>
      <c r="F25" s="385" t="s">
        <v>59</v>
      </c>
      <c r="G25" s="258" t="s">
        <v>98</v>
      </c>
      <c r="H25" s="192">
        <v>6053</v>
      </c>
      <c r="I25" s="176" t="s">
        <v>23</v>
      </c>
      <c r="J25" s="176" t="s">
        <v>99</v>
      </c>
      <c r="K25" s="524">
        <v>39405</v>
      </c>
      <c r="L25" s="176" t="s">
        <v>26</v>
      </c>
      <c r="M25" s="176"/>
      <c r="N25" s="176"/>
      <c r="O25" s="522" t="s">
        <v>38</v>
      </c>
    </row>
    <row r="26" spans="1:15" s="339" customFormat="1" ht="206.25">
      <c r="A26" s="419">
        <v>16</v>
      </c>
      <c r="B26" s="503" t="s">
        <v>100</v>
      </c>
      <c r="C26" s="176" t="s">
        <v>18</v>
      </c>
      <c r="D26" s="503" t="s">
        <v>101</v>
      </c>
      <c r="E26" s="509" t="s">
        <v>102</v>
      </c>
      <c r="F26" s="385" t="s">
        <v>59</v>
      </c>
      <c r="G26" s="258" t="s">
        <v>103</v>
      </c>
      <c r="H26" s="192">
        <v>8379</v>
      </c>
      <c r="I26" s="176" t="s">
        <v>23</v>
      </c>
      <c r="J26" s="176" t="s">
        <v>104</v>
      </c>
      <c r="K26" s="524" t="s">
        <v>105</v>
      </c>
      <c r="L26" s="176" t="s">
        <v>26</v>
      </c>
      <c r="M26" s="176"/>
      <c r="N26" s="176"/>
      <c r="O26" s="522" t="s">
        <v>38</v>
      </c>
    </row>
    <row r="27" spans="1:15" s="339" customFormat="1" ht="206.25">
      <c r="A27" s="419">
        <v>17</v>
      </c>
      <c r="B27" s="503" t="s">
        <v>106</v>
      </c>
      <c r="C27" s="176" t="s">
        <v>18</v>
      </c>
      <c r="D27" s="503" t="s">
        <v>107</v>
      </c>
      <c r="E27" s="509" t="s">
        <v>108</v>
      </c>
      <c r="F27" s="385" t="s">
        <v>59</v>
      </c>
      <c r="G27" s="258" t="s">
        <v>109</v>
      </c>
      <c r="H27" s="192">
        <v>16278</v>
      </c>
      <c r="I27" s="176" t="s">
        <v>23</v>
      </c>
      <c r="J27" s="176" t="s">
        <v>104</v>
      </c>
      <c r="K27" s="525">
        <v>2883810.48</v>
      </c>
      <c r="L27" s="176" t="s">
        <v>26</v>
      </c>
      <c r="M27" s="176"/>
      <c r="N27" s="176"/>
      <c r="O27" s="522" t="s">
        <v>38</v>
      </c>
    </row>
    <row r="28" spans="1:15" s="339" customFormat="1" ht="206.25">
      <c r="A28" s="419">
        <v>18</v>
      </c>
      <c r="B28" s="503" t="s">
        <v>110</v>
      </c>
      <c r="C28" s="176" t="s">
        <v>18</v>
      </c>
      <c r="D28" s="503" t="s">
        <v>111</v>
      </c>
      <c r="E28" s="509" t="s">
        <v>112</v>
      </c>
      <c r="F28" s="385" t="s">
        <v>59</v>
      </c>
      <c r="G28" s="258" t="s">
        <v>109</v>
      </c>
      <c r="H28" s="188">
        <v>10740</v>
      </c>
      <c r="I28" s="176" t="s">
        <v>23</v>
      </c>
      <c r="J28" s="176" t="s">
        <v>104</v>
      </c>
      <c r="K28" s="525">
        <v>1674043.8</v>
      </c>
      <c r="L28" s="176" t="s">
        <v>26</v>
      </c>
      <c r="M28" s="176"/>
      <c r="N28" s="176"/>
      <c r="O28" s="522" t="s">
        <v>38</v>
      </c>
    </row>
    <row r="29" spans="1:15" s="339" customFormat="1" ht="206.25">
      <c r="A29" s="419">
        <v>19</v>
      </c>
      <c r="B29" s="503" t="s">
        <v>113</v>
      </c>
      <c r="C29" s="176" t="s">
        <v>18</v>
      </c>
      <c r="D29" s="503" t="s">
        <v>114</v>
      </c>
      <c r="E29" s="509" t="s">
        <v>115</v>
      </c>
      <c r="F29" s="385" t="s">
        <v>59</v>
      </c>
      <c r="G29" s="258" t="s">
        <v>103</v>
      </c>
      <c r="H29" s="192">
        <v>5000</v>
      </c>
      <c r="I29" s="176" t="s">
        <v>23</v>
      </c>
      <c r="J29" s="176" t="s">
        <v>104</v>
      </c>
      <c r="K29" s="525">
        <v>430800</v>
      </c>
      <c r="L29" s="176" t="s">
        <v>26</v>
      </c>
      <c r="M29" s="176" t="s">
        <v>26</v>
      </c>
      <c r="N29" s="176" t="s">
        <v>26</v>
      </c>
      <c r="O29" s="522" t="s">
        <v>38</v>
      </c>
    </row>
    <row r="30" spans="1:15" s="339" customFormat="1" ht="206.25">
      <c r="A30" s="419">
        <v>20</v>
      </c>
      <c r="B30" s="508" t="s">
        <v>116</v>
      </c>
      <c r="C30" s="510" t="s">
        <v>18</v>
      </c>
      <c r="D30" s="508" t="s">
        <v>117</v>
      </c>
      <c r="E30" s="511" t="s">
        <v>118</v>
      </c>
      <c r="F30" s="512" t="s">
        <v>59</v>
      </c>
      <c r="G30" s="513" t="s">
        <v>119</v>
      </c>
      <c r="H30" s="514">
        <v>450</v>
      </c>
      <c r="I30" s="510" t="s">
        <v>23</v>
      </c>
      <c r="J30" s="510" t="s">
        <v>120</v>
      </c>
      <c r="K30" s="526">
        <v>43407</v>
      </c>
      <c r="L30" s="510" t="s">
        <v>26</v>
      </c>
      <c r="M30" s="510"/>
      <c r="N30" s="510"/>
      <c r="O30" s="527" t="s">
        <v>38</v>
      </c>
    </row>
    <row r="31" spans="1:15" s="496" customFormat="1" ht="206.25">
      <c r="A31" s="419">
        <v>21</v>
      </c>
      <c r="B31" s="508" t="s">
        <v>121</v>
      </c>
      <c r="C31" s="510" t="s">
        <v>18</v>
      </c>
      <c r="D31" s="508" t="s">
        <v>122</v>
      </c>
      <c r="E31" s="511" t="s">
        <v>123</v>
      </c>
      <c r="F31" s="512" t="s">
        <v>59</v>
      </c>
      <c r="G31" s="513" t="s">
        <v>124</v>
      </c>
      <c r="H31" s="514">
        <v>450</v>
      </c>
      <c r="I31" s="510" t="s">
        <v>23</v>
      </c>
      <c r="J31" s="510" t="s">
        <v>120</v>
      </c>
      <c r="K31" s="526">
        <v>43407</v>
      </c>
      <c r="L31" s="510" t="s">
        <v>26</v>
      </c>
      <c r="M31" s="510"/>
      <c r="N31" s="510"/>
      <c r="O31" s="527" t="s">
        <v>38</v>
      </c>
    </row>
    <row r="32" spans="1:15" s="339" customFormat="1" ht="206.25">
      <c r="A32" s="419">
        <v>22</v>
      </c>
      <c r="B32" s="508" t="s">
        <v>125</v>
      </c>
      <c r="C32" s="510" t="s">
        <v>18</v>
      </c>
      <c r="D32" s="508" t="s">
        <v>126</v>
      </c>
      <c r="E32" s="511" t="s">
        <v>127</v>
      </c>
      <c r="F32" s="512" t="s">
        <v>59</v>
      </c>
      <c r="G32" s="513" t="s">
        <v>128</v>
      </c>
      <c r="H32" s="514">
        <v>450</v>
      </c>
      <c r="I32" s="510" t="s">
        <v>23</v>
      </c>
      <c r="J32" s="510" t="s">
        <v>120</v>
      </c>
      <c r="K32" s="526">
        <v>79722</v>
      </c>
      <c r="L32" s="510" t="s">
        <v>26</v>
      </c>
      <c r="M32" s="510"/>
      <c r="N32" s="510"/>
      <c r="O32" s="527" t="s">
        <v>38</v>
      </c>
    </row>
    <row r="33" spans="1:15" s="339" customFormat="1" ht="206.25">
      <c r="A33" s="419">
        <v>23</v>
      </c>
      <c r="B33" s="503" t="s">
        <v>129</v>
      </c>
      <c r="C33" s="176" t="s">
        <v>18</v>
      </c>
      <c r="D33" s="503" t="s">
        <v>130</v>
      </c>
      <c r="E33" s="509" t="s">
        <v>131</v>
      </c>
      <c r="F33" s="385" t="s">
        <v>59</v>
      </c>
      <c r="G33" s="258" t="s">
        <v>132</v>
      </c>
      <c r="H33" s="192">
        <v>177150.68</v>
      </c>
      <c r="I33" s="176" t="s">
        <v>133</v>
      </c>
      <c r="J33" s="176" t="s">
        <v>134</v>
      </c>
      <c r="K33" s="525">
        <v>1786649.6000000001</v>
      </c>
      <c r="L33" s="176" t="s">
        <v>26</v>
      </c>
      <c r="M33" s="176"/>
      <c r="N33" s="176"/>
      <c r="O33" s="522" t="s">
        <v>38</v>
      </c>
    </row>
    <row r="34" spans="1:15" s="339" customFormat="1" ht="206.25">
      <c r="A34" s="419">
        <v>24</v>
      </c>
      <c r="B34" s="503" t="s">
        <v>135</v>
      </c>
      <c r="C34" s="176" t="s">
        <v>18</v>
      </c>
      <c r="D34" s="503" t="s">
        <v>130</v>
      </c>
      <c r="E34" s="509" t="s">
        <v>136</v>
      </c>
      <c r="F34" s="385" t="s">
        <v>59</v>
      </c>
      <c r="G34" s="258" t="s">
        <v>132</v>
      </c>
      <c r="H34" s="192">
        <v>158</v>
      </c>
      <c r="I34" s="176" t="s">
        <v>133</v>
      </c>
      <c r="J34" s="176" t="s">
        <v>134</v>
      </c>
      <c r="K34" s="525">
        <v>177150.68</v>
      </c>
      <c r="L34" s="176" t="s">
        <v>26</v>
      </c>
      <c r="M34" s="176" t="s">
        <v>137</v>
      </c>
      <c r="N34" s="176" t="s">
        <v>137</v>
      </c>
      <c r="O34" s="522" t="s">
        <v>38</v>
      </c>
    </row>
    <row r="35" spans="1:15" s="339" customFormat="1" ht="206.25">
      <c r="A35" s="419">
        <v>25</v>
      </c>
      <c r="B35" s="503" t="s">
        <v>138</v>
      </c>
      <c r="C35" s="176" t="s">
        <v>18</v>
      </c>
      <c r="D35" s="503" t="s">
        <v>130</v>
      </c>
      <c r="E35" s="509" t="s">
        <v>139</v>
      </c>
      <c r="F35" s="385" t="s">
        <v>59</v>
      </c>
      <c r="G35" s="258" t="s">
        <v>132</v>
      </c>
      <c r="H35" s="188">
        <v>74084</v>
      </c>
      <c r="I35" s="176" t="s">
        <v>133</v>
      </c>
      <c r="J35" s="176" t="s">
        <v>134</v>
      </c>
      <c r="K35" s="525">
        <v>210398.56</v>
      </c>
      <c r="L35" s="176" t="s">
        <v>26</v>
      </c>
      <c r="M35" s="176"/>
      <c r="N35" s="176"/>
      <c r="O35" s="522" t="s">
        <v>38</v>
      </c>
    </row>
    <row r="36" spans="1:15" s="339" customFormat="1" ht="206.25">
      <c r="A36" s="419">
        <v>26</v>
      </c>
      <c r="B36" s="503" t="s">
        <v>140</v>
      </c>
      <c r="C36" s="176" t="s">
        <v>18</v>
      </c>
      <c r="D36" s="503" t="s">
        <v>130</v>
      </c>
      <c r="E36" s="509" t="s">
        <v>141</v>
      </c>
      <c r="F36" s="385" t="s">
        <v>59</v>
      </c>
      <c r="G36" s="258" t="s">
        <v>132</v>
      </c>
      <c r="H36" s="188">
        <v>173713</v>
      </c>
      <c r="I36" s="176" t="s">
        <v>133</v>
      </c>
      <c r="J36" s="176" t="s">
        <v>134</v>
      </c>
      <c r="K36" s="525">
        <v>493344.92</v>
      </c>
      <c r="L36" s="176" t="s">
        <v>26</v>
      </c>
      <c r="M36" s="176"/>
      <c r="N36" s="176"/>
      <c r="O36" s="522" t="s">
        <v>38</v>
      </c>
    </row>
    <row r="37" spans="1:15" s="339" customFormat="1" ht="206.25">
      <c r="A37" s="419">
        <v>27</v>
      </c>
      <c r="B37" s="503" t="s">
        <v>142</v>
      </c>
      <c r="C37" s="176" t="s">
        <v>18</v>
      </c>
      <c r="D37" s="503" t="s">
        <v>130</v>
      </c>
      <c r="E37" s="509" t="s">
        <v>143</v>
      </c>
      <c r="F37" s="385" t="s">
        <v>59</v>
      </c>
      <c r="G37" s="258" t="s">
        <v>132</v>
      </c>
      <c r="H37" s="192">
        <v>61400</v>
      </c>
      <c r="I37" s="176" t="s">
        <v>133</v>
      </c>
      <c r="J37" s="176" t="s">
        <v>134</v>
      </c>
      <c r="K37" s="525">
        <v>174376</v>
      </c>
      <c r="L37" s="176" t="s">
        <v>26</v>
      </c>
      <c r="M37" s="176"/>
      <c r="N37" s="176"/>
      <c r="O37" s="522" t="s">
        <v>38</v>
      </c>
    </row>
    <row r="38" spans="1:15" s="339" customFormat="1" ht="206.25">
      <c r="A38" s="419">
        <v>28</v>
      </c>
      <c r="B38" s="503" t="s">
        <v>144</v>
      </c>
      <c r="C38" s="176" t="s">
        <v>18</v>
      </c>
      <c r="D38" s="503" t="s">
        <v>130</v>
      </c>
      <c r="E38" s="509" t="s">
        <v>145</v>
      </c>
      <c r="F38" s="385" t="s">
        <v>59</v>
      </c>
      <c r="G38" s="258" t="s">
        <v>132</v>
      </c>
      <c r="H38" s="188">
        <v>422960</v>
      </c>
      <c r="I38" s="176" t="s">
        <v>133</v>
      </c>
      <c r="J38" s="176" t="s">
        <v>134</v>
      </c>
      <c r="K38" s="525">
        <v>1201206.3999999999</v>
      </c>
      <c r="L38" s="176" t="s">
        <v>26</v>
      </c>
      <c r="M38" s="176"/>
      <c r="N38" s="176"/>
      <c r="O38" s="522" t="s">
        <v>38</v>
      </c>
    </row>
    <row r="39" spans="1:15" s="339" customFormat="1" ht="206.25">
      <c r="A39" s="419">
        <v>29</v>
      </c>
      <c r="B39" s="503" t="s">
        <v>146</v>
      </c>
      <c r="C39" s="176" t="s">
        <v>18</v>
      </c>
      <c r="D39" s="503" t="s">
        <v>147</v>
      </c>
      <c r="E39" s="509" t="s">
        <v>148</v>
      </c>
      <c r="F39" s="385" t="s">
        <v>59</v>
      </c>
      <c r="G39" s="258" t="s">
        <v>149</v>
      </c>
      <c r="H39" s="192">
        <v>24480</v>
      </c>
      <c r="I39" s="176" t="s">
        <v>133</v>
      </c>
      <c r="J39" s="176" t="s">
        <v>134</v>
      </c>
      <c r="K39" s="525">
        <v>74419.199999999997</v>
      </c>
      <c r="L39" s="176" t="s">
        <v>26</v>
      </c>
      <c r="M39" s="176"/>
      <c r="N39" s="176"/>
      <c r="O39" s="522" t="s">
        <v>38</v>
      </c>
    </row>
    <row r="40" spans="1:15" s="339" customFormat="1" ht="206.25">
      <c r="A40" s="419">
        <v>30</v>
      </c>
      <c r="B40" s="503" t="s">
        <v>150</v>
      </c>
      <c r="C40" s="176" t="s">
        <v>18</v>
      </c>
      <c r="D40" s="503" t="s">
        <v>147</v>
      </c>
      <c r="E40" s="509" t="s">
        <v>151</v>
      </c>
      <c r="F40" s="385" t="s">
        <v>59</v>
      </c>
      <c r="G40" s="258" t="s">
        <v>149</v>
      </c>
      <c r="H40" s="188">
        <v>137520</v>
      </c>
      <c r="I40" s="176" t="s">
        <v>133</v>
      </c>
      <c r="J40" s="176" t="s">
        <v>134</v>
      </c>
      <c r="K40" s="525">
        <v>418060.79999999999</v>
      </c>
      <c r="L40" s="176" t="s">
        <v>26</v>
      </c>
      <c r="M40" s="176" t="s">
        <v>152</v>
      </c>
      <c r="N40" s="176" t="s">
        <v>153</v>
      </c>
      <c r="O40" s="522" t="s">
        <v>38</v>
      </c>
    </row>
    <row r="41" spans="1:15" s="339" customFormat="1" ht="18.75">
      <c r="A41" s="419">
        <v>31</v>
      </c>
      <c r="B41" s="503" t="s">
        <v>154</v>
      </c>
      <c r="C41" s="176"/>
      <c r="D41" s="503"/>
      <c r="E41" s="176"/>
      <c r="F41" s="385"/>
      <c r="G41" s="258"/>
      <c r="H41" s="192"/>
      <c r="I41" s="176"/>
      <c r="J41" s="176"/>
      <c r="K41" s="525"/>
      <c r="L41" s="176"/>
      <c r="M41" s="176"/>
      <c r="N41" s="176"/>
      <c r="O41" s="522"/>
    </row>
    <row r="42" spans="1:15" s="147" customFormat="1" ht="18.75">
      <c r="A42" s="337"/>
      <c r="B42" s="337"/>
      <c r="C42" s="337"/>
      <c r="D42" s="195"/>
      <c r="E42" s="515"/>
      <c r="F42" s="515"/>
      <c r="G42" s="515"/>
      <c r="H42" s="195"/>
      <c r="I42" s="517"/>
      <c r="J42" s="516"/>
      <c r="K42" s="528"/>
      <c r="L42" s="516"/>
      <c r="M42" s="516"/>
      <c r="N42" s="516"/>
      <c r="O42" s="516"/>
    </row>
    <row r="43" spans="1:15" s="147" customFormat="1" ht="18.75">
      <c r="D43" s="516"/>
      <c r="E43" s="517"/>
      <c r="F43" s="517"/>
      <c r="G43" s="517"/>
      <c r="H43" s="516"/>
      <c r="I43" s="517"/>
      <c r="J43" s="516"/>
      <c r="K43" s="528"/>
      <c r="L43" s="516"/>
      <c r="M43" s="516"/>
      <c r="N43" s="516"/>
      <c r="O43" s="516"/>
    </row>
    <row r="44" spans="1:15" s="146" customFormat="1" ht="52.5" customHeight="1">
      <c r="A44" s="538"/>
      <c r="B44" s="538"/>
      <c r="C44" s="538"/>
      <c r="D44" s="538"/>
      <c r="E44" s="538"/>
      <c r="F44" s="538"/>
      <c r="G44" s="538"/>
      <c r="H44" s="538"/>
      <c r="I44" s="529"/>
      <c r="J44" s="288"/>
      <c r="K44" s="530"/>
      <c r="L44" s="288"/>
      <c r="M44" s="539"/>
      <c r="N44" s="539"/>
      <c r="O44" s="539"/>
    </row>
  </sheetData>
  <autoFilter ref="A10:O41">
    <extLst/>
  </autoFilter>
  <mergeCells count="7">
    <mergeCell ref="N1:O1"/>
    <mergeCell ref="N6:O6"/>
    <mergeCell ref="G7:J7"/>
    <mergeCell ref="A8:O8"/>
    <mergeCell ref="A44:H44"/>
    <mergeCell ref="M44:O44"/>
    <mergeCell ref="F2:K4"/>
  </mergeCells>
  <pageMargins left="0.19685039370078741" right="0.19685039370078741" top="0.43307086614173229" bottom="0.19685039370078741" header="0.19685039370078741" footer="0.15748031496062992"/>
  <pageSetup paperSize="9" scale="32" fitToHeight="4" orientation="portrait" r:id="rId1"/>
  <headerFooter differentFirst="1">
    <oddHeader>&amp;C&amp;P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topLeftCell="A7" workbookViewId="0">
      <selection activeCell="S41" sqref="R41:S45"/>
    </sheetView>
  </sheetViews>
  <sheetFormatPr defaultColWidth="9.140625" defaultRowHeight="15"/>
  <sheetData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V467"/>
  <sheetViews>
    <sheetView tabSelected="1" topLeftCell="A24" zoomScale="37" zoomScaleNormal="37" workbookViewId="0">
      <selection activeCell="A2" sqref="A2:T27"/>
    </sheetView>
  </sheetViews>
  <sheetFormatPr defaultColWidth="12" defaultRowHeight="12.75"/>
  <cols>
    <col min="1" max="1" width="16.85546875" style="344" customWidth="1"/>
    <col min="2" max="2" width="8.7109375" style="344" customWidth="1"/>
    <col min="3" max="3" width="18.5703125" style="345" customWidth="1"/>
    <col min="4" max="4" width="12.140625" style="345" customWidth="1"/>
    <col min="5" max="5" width="29.28515625" style="344" customWidth="1"/>
    <col min="6" max="6" width="28.28515625" style="344" customWidth="1"/>
    <col min="7" max="7" width="17" style="344" customWidth="1"/>
    <col min="8" max="8" width="28.85546875" style="344" customWidth="1"/>
    <col min="9" max="9" width="22.140625" style="344" customWidth="1"/>
    <col min="10" max="10" width="27.7109375" style="344" customWidth="1"/>
    <col min="11" max="11" width="12.28515625" style="344" customWidth="1"/>
    <col min="12" max="12" width="20.7109375" style="344" customWidth="1"/>
    <col min="13" max="13" width="26.42578125" style="344" customWidth="1"/>
    <col min="14" max="14" width="19" style="344" customWidth="1"/>
    <col min="15" max="15" width="18.140625" style="344" customWidth="1"/>
    <col min="16" max="16" width="18.5703125" style="346" customWidth="1"/>
    <col min="17" max="17" width="19.7109375" style="346" customWidth="1"/>
    <col min="18" max="18" width="16.7109375" style="344" customWidth="1"/>
    <col min="19" max="19" width="13.140625" style="344" customWidth="1"/>
    <col min="20" max="20" width="15.85546875" style="344" customWidth="1"/>
    <col min="21" max="16384" width="12" style="344"/>
  </cols>
  <sheetData>
    <row r="1" spans="1:22" ht="18.75" customHeight="1">
      <c r="Q1" s="409"/>
      <c r="R1" s="541"/>
      <c r="S1" s="541"/>
      <c r="T1" s="541"/>
      <c r="U1" s="410"/>
      <c r="V1" s="410"/>
    </row>
    <row r="2" spans="1:22" ht="25.5" customHeight="1">
      <c r="E2" s="542" t="s">
        <v>1</v>
      </c>
      <c r="F2" s="542"/>
      <c r="G2" s="542"/>
      <c r="H2" s="542"/>
      <c r="I2" s="542"/>
      <c r="J2" s="542"/>
      <c r="K2" s="542"/>
      <c r="L2" s="542"/>
      <c r="M2" s="542"/>
      <c r="N2" s="542"/>
      <c r="R2" s="346"/>
      <c r="S2" s="411"/>
    </row>
    <row r="3" spans="1:22" s="291" customFormat="1" ht="45.75" customHeight="1">
      <c r="A3" s="347" t="s">
        <v>431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  <c r="T3" s="412"/>
    </row>
    <row r="4" spans="1:22" s="335" customFormat="1" hidden="1">
      <c r="A4" s="349"/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413"/>
    </row>
    <row r="5" spans="1:22" s="336" customFormat="1" ht="185.25" customHeight="1">
      <c r="A5" s="350" t="s">
        <v>155</v>
      </c>
      <c r="B5" s="350" t="s">
        <v>156</v>
      </c>
      <c r="C5" s="350" t="s">
        <v>157</v>
      </c>
      <c r="D5" s="350" t="s">
        <v>158</v>
      </c>
      <c r="E5" s="350" t="s">
        <v>159</v>
      </c>
      <c r="F5" s="351" t="s">
        <v>160</v>
      </c>
      <c r="G5" s="350" t="s">
        <v>161</v>
      </c>
      <c r="H5" s="350" t="s">
        <v>162</v>
      </c>
      <c r="I5" s="350" t="s">
        <v>163</v>
      </c>
      <c r="J5" s="134" t="s">
        <v>164</v>
      </c>
      <c r="K5" s="350" t="s">
        <v>165</v>
      </c>
      <c r="L5" s="350" t="s">
        <v>166</v>
      </c>
      <c r="M5" s="350" t="s">
        <v>167</v>
      </c>
      <c r="N5" s="350" t="s">
        <v>168</v>
      </c>
      <c r="O5" s="134" t="s">
        <v>169</v>
      </c>
      <c r="P5" s="380" t="s">
        <v>170</v>
      </c>
      <c r="Q5" s="380" t="s">
        <v>171</v>
      </c>
      <c r="R5" s="350" t="s">
        <v>172</v>
      </c>
      <c r="S5" s="350" t="s">
        <v>173</v>
      </c>
      <c r="T5" s="350" t="s">
        <v>174</v>
      </c>
    </row>
    <row r="6" spans="1:22" s="335" customFormat="1">
      <c r="A6" s="352" t="s">
        <v>175</v>
      </c>
      <c r="B6" s="353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4"/>
      <c r="R6" s="354"/>
      <c r="S6" s="354"/>
      <c r="T6" s="414"/>
    </row>
    <row r="7" spans="1:22" s="335" customFormat="1">
      <c r="A7" s="355" t="s">
        <v>176</v>
      </c>
      <c r="B7" s="356"/>
      <c r="C7" s="356"/>
      <c r="D7" s="356"/>
      <c r="E7" s="356"/>
      <c r="F7" s="356"/>
      <c r="G7" s="356"/>
      <c r="H7" s="356"/>
      <c r="I7" s="356"/>
      <c r="J7" s="356"/>
      <c r="K7" s="356"/>
      <c r="L7" s="356"/>
      <c r="M7" s="356"/>
      <c r="N7" s="356"/>
      <c r="O7" s="356"/>
      <c r="P7" s="356"/>
      <c r="Q7" s="356"/>
      <c r="R7" s="356"/>
      <c r="S7" s="356"/>
      <c r="T7" s="415"/>
    </row>
    <row r="8" spans="1:22" s="147" customFormat="1" ht="351.95" customHeight="1">
      <c r="A8" s="218" t="s">
        <v>177</v>
      </c>
      <c r="B8" s="218" t="s">
        <v>178</v>
      </c>
      <c r="C8" s="218" t="s">
        <v>179</v>
      </c>
      <c r="D8" s="218" t="s">
        <v>180</v>
      </c>
      <c r="E8" s="218" t="s">
        <v>181</v>
      </c>
      <c r="F8" s="218" t="s">
        <v>182</v>
      </c>
      <c r="G8" s="218"/>
      <c r="H8" s="357" t="s">
        <v>183</v>
      </c>
      <c r="I8" s="357" t="s">
        <v>184</v>
      </c>
      <c r="J8" s="664" t="s">
        <v>185</v>
      </c>
      <c r="K8" s="192">
        <v>115.4</v>
      </c>
      <c r="L8" s="218" t="s">
        <v>186</v>
      </c>
      <c r="M8" s="218" t="s">
        <v>187</v>
      </c>
      <c r="N8" s="218"/>
      <c r="O8" s="218"/>
      <c r="P8" s="381">
        <v>188397</v>
      </c>
      <c r="Q8" s="416">
        <v>1762608</v>
      </c>
      <c r="R8" s="417" t="s">
        <v>137</v>
      </c>
      <c r="S8" s="218" t="s">
        <v>137</v>
      </c>
      <c r="T8" s="218" t="s">
        <v>137</v>
      </c>
    </row>
    <row r="9" spans="1:22" s="147" customFormat="1" ht="281.25">
      <c r="A9" s="218" t="s">
        <v>188</v>
      </c>
      <c r="B9" s="218" t="s">
        <v>178</v>
      </c>
      <c r="C9" s="218" t="s">
        <v>189</v>
      </c>
      <c r="D9" s="218" t="s">
        <v>190</v>
      </c>
      <c r="E9" s="218" t="s">
        <v>191</v>
      </c>
      <c r="F9" s="218" t="s">
        <v>192</v>
      </c>
      <c r="G9" s="218"/>
      <c r="H9" s="357" t="s">
        <v>183</v>
      </c>
      <c r="I9" s="357" t="s">
        <v>193</v>
      </c>
      <c r="J9" s="218" t="s">
        <v>194</v>
      </c>
      <c r="K9" s="192">
        <v>756.2</v>
      </c>
      <c r="L9" s="218" t="s">
        <v>195</v>
      </c>
      <c r="M9" s="218" t="s">
        <v>187</v>
      </c>
      <c r="N9" s="218"/>
      <c r="O9" s="218"/>
      <c r="P9" s="382">
        <v>1385424.4</v>
      </c>
      <c r="Q9" s="416">
        <v>11550123.18</v>
      </c>
      <c r="R9" s="417" t="s">
        <v>137</v>
      </c>
      <c r="S9" s="218" t="s">
        <v>137</v>
      </c>
      <c r="T9" s="218" t="s">
        <v>137</v>
      </c>
    </row>
    <row r="10" spans="1:22" s="147" customFormat="1" ht="206.25">
      <c r="A10" s="218" t="s">
        <v>196</v>
      </c>
      <c r="B10" s="218" t="s">
        <v>178</v>
      </c>
      <c r="C10" s="218" t="s">
        <v>197</v>
      </c>
      <c r="D10" s="218" t="s">
        <v>180</v>
      </c>
      <c r="E10" s="218" t="s">
        <v>198</v>
      </c>
      <c r="F10" s="218" t="s">
        <v>199</v>
      </c>
      <c r="G10" s="218"/>
      <c r="H10" s="357" t="s">
        <v>183</v>
      </c>
      <c r="I10" s="357" t="s">
        <v>200</v>
      </c>
      <c r="J10" s="218" t="s">
        <v>194</v>
      </c>
      <c r="K10" s="192">
        <v>283.39999999999998</v>
      </c>
      <c r="L10" s="218" t="s">
        <v>201</v>
      </c>
      <c r="M10" s="218" t="s">
        <v>187</v>
      </c>
      <c r="N10" s="218"/>
      <c r="O10" s="383"/>
      <c r="P10" s="384">
        <v>1642382.35</v>
      </c>
      <c r="Q10" s="416">
        <v>1642382.35</v>
      </c>
      <c r="R10" s="417"/>
      <c r="S10" s="218"/>
      <c r="T10" s="218" t="s">
        <v>38</v>
      </c>
    </row>
    <row r="11" spans="1:22" s="315" customFormat="1" ht="206.25">
      <c r="A11" s="218" t="s">
        <v>202</v>
      </c>
      <c r="B11" s="218" t="s">
        <v>178</v>
      </c>
      <c r="C11" s="176" t="s">
        <v>189</v>
      </c>
      <c r="D11" s="218" t="s">
        <v>180</v>
      </c>
      <c r="E11" s="218" t="s">
        <v>203</v>
      </c>
      <c r="F11" s="176" t="s">
        <v>204</v>
      </c>
      <c r="G11" s="176"/>
      <c r="H11" s="357" t="s">
        <v>183</v>
      </c>
      <c r="I11" s="357" t="s">
        <v>205</v>
      </c>
      <c r="J11" s="176" t="s">
        <v>206</v>
      </c>
      <c r="K11" s="176">
        <v>390.8</v>
      </c>
      <c r="L11" s="176" t="s">
        <v>207</v>
      </c>
      <c r="M11" s="218" t="s">
        <v>187</v>
      </c>
      <c r="N11" s="176"/>
      <c r="O11" s="176"/>
      <c r="P11" s="381">
        <v>20942616.280000001</v>
      </c>
      <c r="Q11" s="416" t="s">
        <v>208</v>
      </c>
      <c r="R11" s="418" t="s">
        <v>137</v>
      </c>
      <c r="S11" s="176" t="s">
        <v>137</v>
      </c>
      <c r="T11" s="176" t="s">
        <v>38</v>
      </c>
    </row>
    <row r="12" spans="1:22" s="315" customFormat="1" ht="342" customHeight="1">
      <c r="A12" s="218" t="s">
        <v>209</v>
      </c>
      <c r="B12" s="218" t="s">
        <v>178</v>
      </c>
      <c r="C12" s="176" t="s">
        <v>210</v>
      </c>
      <c r="D12" s="218" t="s">
        <v>180</v>
      </c>
      <c r="E12" s="218" t="s">
        <v>211</v>
      </c>
      <c r="F12" s="176" t="s">
        <v>212</v>
      </c>
      <c r="G12" s="192"/>
      <c r="H12" s="357" t="s">
        <v>183</v>
      </c>
      <c r="I12" s="385" t="s">
        <v>213</v>
      </c>
      <c r="J12" s="176" t="s">
        <v>214</v>
      </c>
      <c r="K12" s="188">
        <v>107.6</v>
      </c>
      <c r="L12" s="176" t="s">
        <v>207</v>
      </c>
      <c r="M12" s="218" t="s">
        <v>187</v>
      </c>
      <c r="N12" s="176"/>
      <c r="O12" s="176"/>
      <c r="P12" s="386">
        <v>51910.59</v>
      </c>
      <c r="Q12" s="416">
        <v>1643471.64</v>
      </c>
      <c r="R12" s="418"/>
      <c r="S12" s="176"/>
      <c r="T12" s="419" t="s">
        <v>137</v>
      </c>
    </row>
    <row r="13" spans="1:22" s="315" customFormat="1" ht="206.25">
      <c r="A13" s="358" t="s">
        <v>215</v>
      </c>
      <c r="B13" s="358" t="s">
        <v>216</v>
      </c>
      <c r="C13" s="359" t="s">
        <v>217</v>
      </c>
      <c r="D13" s="358" t="s">
        <v>180</v>
      </c>
      <c r="E13" s="358" t="s">
        <v>218</v>
      </c>
      <c r="F13" s="360" t="s">
        <v>219</v>
      </c>
      <c r="G13" s="360"/>
      <c r="H13" s="361" t="s">
        <v>183</v>
      </c>
      <c r="I13" s="387" t="s">
        <v>220</v>
      </c>
      <c r="J13" s="359" t="s">
        <v>221</v>
      </c>
      <c r="K13" s="364">
        <v>1.1000000000000001</v>
      </c>
      <c r="L13" s="359" t="s">
        <v>222</v>
      </c>
      <c r="M13" s="358" t="s">
        <v>187</v>
      </c>
      <c r="N13" s="359"/>
      <c r="O13" s="359"/>
      <c r="P13" s="388"/>
      <c r="Q13" s="420" t="s">
        <v>223</v>
      </c>
      <c r="R13" s="421" t="s">
        <v>224</v>
      </c>
      <c r="S13" s="183" t="s">
        <v>224</v>
      </c>
      <c r="T13" s="175" t="s">
        <v>38</v>
      </c>
    </row>
    <row r="14" spans="1:22" s="337" customFormat="1" ht="206.25">
      <c r="A14" s="358" t="s">
        <v>225</v>
      </c>
      <c r="B14" s="358" t="s">
        <v>216</v>
      </c>
      <c r="C14" s="359" t="s">
        <v>217</v>
      </c>
      <c r="D14" s="358" t="s">
        <v>180</v>
      </c>
      <c r="E14" s="358" t="s">
        <v>226</v>
      </c>
      <c r="F14" s="360" t="s">
        <v>227</v>
      </c>
      <c r="G14" s="362"/>
      <c r="H14" s="361" t="s">
        <v>183</v>
      </c>
      <c r="I14" s="387" t="s">
        <v>228</v>
      </c>
      <c r="J14" s="359" t="s">
        <v>221</v>
      </c>
      <c r="K14" s="364">
        <v>1.5</v>
      </c>
      <c r="L14" s="359" t="s">
        <v>229</v>
      </c>
      <c r="M14" s="358" t="s">
        <v>187</v>
      </c>
      <c r="N14" s="359"/>
      <c r="O14" s="359"/>
      <c r="P14" s="389"/>
      <c r="Q14" s="422" t="s">
        <v>223</v>
      </c>
      <c r="R14" s="423" t="s">
        <v>224</v>
      </c>
      <c r="S14" s="424" t="s">
        <v>224</v>
      </c>
      <c r="T14" s="175" t="s">
        <v>38</v>
      </c>
    </row>
    <row r="15" spans="1:22" s="148" customFormat="1" ht="206.25">
      <c r="A15" s="358" t="s">
        <v>230</v>
      </c>
      <c r="B15" s="358" t="s">
        <v>216</v>
      </c>
      <c r="C15" s="359" t="s">
        <v>217</v>
      </c>
      <c r="D15" s="358" t="s">
        <v>180</v>
      </c>
      <c r="E15" s="358" t="s">
        <v>231</v>
      </c>
      <c r="F15" s="360" t="s">
        <v>232</v>
      </c>
      <c r="G15" s="360"/>
      <c r="H15" s="361" t="s">
        <v>183</v>
      </c>
      <c r="I15" s="387" t="s">
        <v>233</v>
      </c>
      <c r="J15" s="359" t="s">
        <v>221</v>
      </c>
      <c r="K15" s="364">
        <v>1.5</v>
      </c>
      <c r="L15" s="359" t="s">
        <v>234</v>
      </c>
      <c r="M15" s="358" t="s">
        <v>187</v>
      </c>
      <c r="N15" s="359"/>
      <c r="O15" s="359"/>
      <c r="P15" s="390"/>
      <c r="Q15" s="422" t="s">
        <v>223</v>
      </c>
      <c r="R15" s="421" t="s">
        <v>224</v>
      </c>
      <c r="S15" s="175" t="s">
        <v>224</v>
      </c>
      <c r="T15" s="183" t="s">
        <v>38</v>
      </c>
    </row>
    <row r="16" spans="1:22" s="148" customFormat="1" ht="206.25">
      <c r="A16" s="358" t="s">
        <v>235</v>
      </c>
      <c r="B16" s="358" t="s">
        <v>216</v>
      </c>
      <c r="C16" s="359" t="s">
        <v>217</v>
      </c>
      <c r="D16" s="358" t="s">
        <v>180</v>
      </c>
      <c r="E16" s="358" t="s">
        <v>236</v>
      </c>
      <c r="F16" s="360" t="s">
        <v>237</v>
      </c>
      <c r="G16" s="360"/>
      <c r="H16" s="361" t="s">
        <v>183</v>
      </c>
      <c r="I16" s="387" t="s">
        <v>238</v>
      </c>
      <c r="J16" s="359" t="s">
        <v>221</v>
      </c>
      <c r="K16" s="364">
        <v>2.2999999999999998</v>
      </c>
      <c r="L16" s="359" t="s">
        <v>239</v>
      </c>
      <c r="M16" s="358" t="s">
        <v>187</v>
      </c>
      <c r="N16" s="359"/>
      <c r="O16" s="359"/>
      <c r="P16" s="390"/>
      <c r="Q16" s="422" t="s">
        <v>223</v>
      </c>
      <c r="R16" s="421" t="s">
        <v>224</v>
      </c>
      <c r="S16" s="183" t="s">
        <v>224</v>
      </c>
      <c r="T16" s="183" t="s">
        <v>38</v>
      </c>
    </row>
    <row r="17" spans="1:20" s="148" customFormat="1" ht="206.25">
      <c r="A17" s="358" t="s">
        <v>240</v>
      </c>
      <c r="B17" s="358" t="s">
        <v>216</v>
      </c>
      <c r="C17" s="359" t="s">
        <v>217</v>
      </c>
      <c r="D17" s="358" t="s">
        <v>180</v>
      </c>
      <c r="E17" s="358" t="s">
        <v>241</v>
      </c>
      <c r="F17" s="360" t="s">
        <v>242</v>
      </c>
      <c r="G17" s="360"/>
      <c r="H17" s="361" t="s">
        <v>183</v>
      </c>
      <c r="I17" s="387" t="s">
        <v>243</v>
      </c>
      <c r="J17" s="359" t="s">
        <v>221</v>
      </c>
      <c r="K17" s="364">
        <v>1.3</v>
      </c>
      <c r="L17" s="359" t="s">
        <v>244</v>
      </c>
      <c r="M17" s="358" t="s">
        <v>187</v>
      </c>
      <c r="N17" s="359"/>
      <c r="O17" s="387"/>
      <c r="P17" s="390"/>
      <c r="Q17" s="422" t="s">
        <v>245</v>
      </c>
      <c r="R17" s="421" t="s">
        <v>224</v>
      </c>
      <c r="S17" s="175" t="s">
        <v>224</v>
      </c>
      <c r="T17" s="175" t="s">
        <v>38</v>
      </c>
    </row>
    <row r="18" spans="1:20" s="148" customFormat="1" ht="206.25">
      <c r="A18" s="358" t="s">
        <v>246</v>
      </c>
      <c r="B18" s="358" t="s">
        <v>216</v>
      </c>
      <c r="C18" s="359" t="s">
        <v>247</v>
      </c>
      <c r="D18" s="358" t="s">
        <v>180</v>
      </c>
      <c r="E18" s="358" t="s">
        <v>248</v>
      </c>
      <c r="F18" s="360" t="s">
        <v>249</v>
      </c>
      <c r="G18" s="360"/>
      <c r="H18" s="361" t="s">
        <v>183</v>
      </c>
      <c r="I18" s="387" t="s">
        <v>250</v>
      </c>
      <c r="J18" s="359" t="s">
        <v>221</v>
      </c>
      <c r="K18" s="364">
        <v>10504</v>
      </c>
      <c r="L18" s="359" t="s">
        <v>251</v>
      </c>
      <c r="M18" s="358" t="s">
        <v>187</v>
      </c>
      <c r="N18" s="359"/>
      <c r="O18" s="359"/>
      <c r="P18" s="390"/>
      <c r="Q18" s="425"/>
      <c r="R18" s="421" t="s">
        <v>224</v>
      </c>
      <c r="S18" s="175" t="s">
        <v>224</v>
      </c>
      <c r="T18" s="175" t="s">
        <v>38</v>
      </c>
    </row>
    <row r="19" spans="1:20" s="148" customFormat="1" ht="206.25">
      <c r="A19" s="358" t="s">
        <v>252</v>
      </c>
      <c r="B19" s="358" t="s">
        <v>216</v>
      </c>
      <c r="C19" s="359" t="s">
        <v>247</v>
      </c>
      <c r="D19" s="358" t="s">
        <v>180</v>
      </c>
      <c r="E19" s="358" t="s">
        <v>253</v>
      </c>
      <c r="F19" s="360" t="s">
        <v>254</v>
      </c>
      <c r="G19" s="360"/>
      <c r="H19" s="361" t="s">
        <v>183</v>
      </c>
      <c r="I19" s="387" t="s">
        <v>255</v>
      </c>
      <c r="J19" s="359" t="s">
        <v>221</v>
      </c>
      <c r="K19" s="364">
        <v>6359</v>
      </c>
      <c r="L19" s="360" t="s">
        <v>256</v>
      </c>
      <c r="M19" s="358" t="s">
        <v>187</v>
      </c>
      <c r="N19" s="359"/>
      <c r="O19" s="359"/>
      <c r="P19" s="390"/>
      <c r="Q19" s="425"/>
      <c r="R19" s="421" t="s">
        <v>137</v>
      </c>
      <c r="S19" s="175" t="s">
        <v>137</v>
      </c>
      <c r="T19" s="175" t="s">
        <v>38</v>
      </c>
    </row>
    <row r="20" spans="1:20" s="148" customFormat="1" ht="281.25">
      <c r="A20" s="358" t="s">
        <v>257</v>
      </c>
      <c r="B20" s="358" t="s">
        <v>216</v>
      </c>
      <c r="C20" s="359" t="s">
        <v>258</v>
      </c>
      <c r="D20" s="358" t="s">
        <v>180</v>
      </c>
      <c r="E20" s="358" t="s">
        <v>259</v>
      </c>
      <c r="F20" s="360" t="s">
        <v>260</v>
      </c>
      <c r="G20" s="360"/>
      <c r="H20" s="361" t="s">
        <v>183</v>
      </c>
      <c r="I20" s="359" t="s">
        <v>261</v>
      </c>
      <c r="J20" s="359" t="s">
        <v>262</v>
      </c>
      <c r="K20" s="360">
        <v>115.4</v>
      </c>
      <c r="L20" s="360"/>
      <c r="M20" s="358" t="s">
        <v>187</v>
      </c>
      <c r="N20" s="359"/>
      <c r="O20" s="359"/>
      <c r="P20" s="388"/>
      <c r="Q20" s="426" t="s">
        <v>263</v>
      </c>
      <c r="R20" s="427" t="s">
        <v>224</v>
      </c>
      <c r="S20" s="183" t="s">
        <v>224</v>
      </c>
      <c r="T20" s="183" t="s">
        <v>38</v>
      </c>
    </row>
    <row r="21" spans="1:20" s="315" customFormat="1" ht="281.25">
      <c r="A21" s="358" t="s">
        <v>264</v>
      </c>
      <c r="B21" s="358" t="s">
        <v>216</v>
      </c>
      <c r="C21" s="359" t="s">
        <v>258</v>
      </c>
      <c r="D21" s="358" t="s">
        <v>180</v>
      </c>
      <c r="E21" s="358" t="s">
        <v>265</v>
      </c>
      <c r="F21" s="360" t="s">
        <v>266</v>
      </c>
      <c r="G21" s="360"/>
      <c r="H21" s="361" t="s">
        <v>183</v>
      </c>
      <c r="I21" s="359" t="s">
        <v>267</v>
      </c>
      <c r="J21" s="359" t="s">
        <v>262</v>
      </c>
      <c r="K21" s="360">
        <v>112.1</v>
      </c>
      <c r="L21" s="360"/>
      <c r="M21" s="358" t="s">
        <v>187</v>
      </c>
      <c r="N21" s="358"/>
      <c r="O21" s="358"/>
      <c r="P21" s="388"/>
      <c r="Q21" s="422" t="s">
        <v>268</v>
      </c>
      <c r="R21" s="428"/>
      <c r="S21" s="185"/>
      <c r="T21" s="185" t="s">
        <v>38</v>
      </c>
    </row>
    <row r="22" spans="1:20" s="315" customFormat="1" ht="206.25">
      <c r="A22" s="358" t="s">
        <v>269</v>
      </c>
      <c r="B22" s="363" t="s">
        <v>216</v>
      </c>
      <c r="C22" s="358" t="s">
        <v>270</v>
      </c>
      <c r="D22" s="359" t="s">
        <v>190</v>
      </c>
      <c r="E22" s="358" t="s">
        <v>231</v>
      </c>
      <c r="F22" s="360" t="s">
        <v>271</v>
      </c>
      <c r="G22" s="358"/>
      <c r="H22" s="361" t="s">
        <v>183</v>
      </c>
      <c r="I22" s="387" t="s">
        <v>272</v>
      </c>
      <c r="J22" s="359" t="s">
        <v>221</v>
      </c>
      <c r="K22" s="358" t="s">
        <v>273</v>
      </c>
      <c r="L22" s="358" t="s">
        <v>274</v>
      </c>
      <c r="M22" s="358" t="s">
        <v>187</v>
      </c>
      <c r="N22" s="358"/>
      <c r="O22" s="358"/>
      <c r="P22" s="390"/>
      <c r="Q22" s="422" t="s">
        <v>275</v>
      </c>
      <c r="R22" s="429"/>
      <c r="S22" s="218"/>
      <c r="T22" s="218" t="s">
        <v>38</v>
      </c>
    </row>
    <row r="23" spans="1:20" s="315" customFormat="1" ht="206.25">
      <c r="A23" s="358" t="s">
        <v>276</v>
      </c>
      <c r="B23" s="363" t="s">
        <v>216</v>
      </c>
      <c r="C23" s="358" t="s">
        <v>270</v>
      </c>
      <c r="D23" s="359" t="s">
        <v>190</v>
      </c>
      <c r="E23" s="358" t="s">
        <v>236</v>
      </c>
      <c r="F23" s="360" t="s">
        <v>277</v>
      </c>
      <c r="G23" s="358"/>
      <c r="H23" s="361" t="s">
        <v>183</v>
      </c>
      <c r="I23" s="387" t="s">
        <v>278</v>
      </c>
      <c r="J23" s="359" t="s">
        <v>221</v>
      </c>
      <c r="K23" s="358" t="s">
        <v>279</v>
      </c>
      <c r="L23" s="358" t="s">
        <v>239</v>
      </c>
      <c r="M23" s="358" t="s">
        <v>187</v>
      </c>
      <c r="N23" s="358"/>
      <c r="O23" s="391"/>
      <c r="P23" s="390"/>
      <c r="Q23" s="422" t="s">
        <v>280</v>
      </c>
      <c r="R23" s="429"/>
      <c r="S23" s="218"/>
      <c r="T23" s="218" t="s">
        <v>38</v>
      </c>
    </row>
    <row r="24" spans="1:20" s="315" customFormat="1" ht="206.25">
      <c r="A24" s="358" t="s">
        <v>281</v>
      </c>
      <c r="B24" s="363" t="s">
        <v>216</v>
      </c>
      <c r="C24" s="358" t="s">
        <v>270</v>
      </c>
      <c r="D24" s="359" t="s">
        <v>190</v>
      </c>
      <c r="E24" s="358" t="s">
        <v>226</v>
      </c>
      <c r="F24" s="360" t="s">
        <v>282</v>
      </c>
      <c r="G24" s="364"/>
      <c r="H24" s="361" t="s">
        <v>183</v>
      </c>
      <c r="I24" s="387" t="s">
        <v>283</v>
      </c>
      <c r="J24" s="359" t="s">
        <v>221</v>
      </c>
      <c r="K24" s="364">
        <v>15</v>
      </c>
      <c r="L24" s="358" t="s">
        <v>229</v>
      </c>
      <c r="M24" s="358" t="s">
        <v>187</v>
      </c>
      <c r="N24" s="358"/>
      <c r="O24" s="358"/>
      <c r="P24" s="388"/>
      <c r="Q24" s="422" t="s">
        <v>284</v>
      </c>
      <c r="R24" s="430"/>
      <c r="S24" s="183"/>
      <c r="T24" s="183" t="s">
        <v>38</v>
      </c>
    </row>
    <row r="25" spans="1:20" s="147" customFormat="1" ht="206.25">
      <c r="A25" s="358" t="s">
        <v>285</v>
      </c>
      <c r="B25" s="363" t="s">
        <v>216</v>
      </c>
      <c r="C25" s="358" t="s">
        <v>270</v>
      </c>
      <c r="D25" s="359" t="s">
        <v>190</v>
      </c>
      <c r="E25" s="358" t="s">
        <v>218</v>
      </c>
      <c r="F25" s="360" t="s">
        <v>286</v>
      </c>
      <c r="G25" s="365"/>
      <c r="H25" s="361" t="s">
        <v>183</v>
      </c>
      <c r="I25" s="387" t="s">
        <v>287</v>
      </c>
      <c r="J25" s="359" t="s">
        <v>221</v>
      </c>
      <c r="K25" s="365">
        <v>31</v>
      </c>
      <c r="L25" s="358" t="s">
        <v>222</v>
      </c>
      <c r="M25" s="358" t="s">
        <v>187</v>
      </c>
      <c r="N25" s="365"/>
      <c r="O25" s="365"/>
      <c r="P25" s="392"/>
      <c r="Q25" s="422" t="s">
        <v>288</v>
      </c>
      <c r="R25" s="431"/>
      <c r="S25" s="432"/>
      <c r="T25" s="433" t="s">
        <v>38</v>
      </c>
    </row>
    <row r="26" spans="1:20" s="147" customFormat="1" ht="206.25">
      <c r="A26" s="358" t="s">
        <v>289</v>
      </c>
      <c r="B26" s="363" t="s">
        <v>216</v>
      </c>
      <c r="C26" s="358" t="s">
        <v>270</v>
      </c>
      <c r="D26" s="359" t="s">
        <v>190</v>
      </c>
      <c r="E26" s="358" t="s">
        <v>241</v>
      </c>
      <c r="F26" s="360" t="s">
        <v>290</v>
      </c>
      <c r="G26" s="359"/>
      <c r="H26" s="361" t="s">
        <v>183</v>
      </c>
      <c r="I26" s="387" t="s">
        <v>291</v>
      </c>
      <c r="J26" s="359" t="s">
        <v>221</v>
      </c>
      <c r="K26" s="359">
        <v>30</v>
      </c>
      <c r="L26" s="359"/>
      <c r="M26" s="358" t="s">
        <v>187</v>
      </c>
      <c r="N26" s="359"/>
      <c r="O26" s="359"/>
      <c r="P26" s="388"/>
      <c r="Q26" s="422" t="s">
        <v>275</v>
      </c>
      <c r="R26" s="421"/>
      <c r="S26" s="175"/>
      <c r="T26" s="183" t="s">
        <v>38</v>
      </c>
    </row>
    <row r="27" spans="1:20" s="147" customFormat="1" ht="206.25">
      <c r="A27" s="366" t="s">
        <v>292</v>
      </c>
      <c r="B27" s="367" t="s">
        <v>293</v>
      </c>
      <c r="C27" s="368" t="s">
        <v>294</v>
      </c>
      <c r="D27" s="368" t="s">
        <v>190</v>
      </c>
      <c r="E27" s="366" t="s">
        <v>295</v>
      </c>
      <c r="F27" s="369">
        <v>41841</v>
      </c>
      <c r="G27" s="368"/>
      <c r="H27" s="370" t="s">
        <v>183</v>
      </c>
      <c r="I27" s="393"/>
      <c r="J27" s="368" t="s">
        <v>296</v>
      </c>
      <c r="K27" s="368"/>
      <c r="L27" s="368" t="s">
        <v>297</v>
      </c>
      <c r="M27" s="366" t="s">
        <v>187</v>
      </c>
      <c r="N27" s="368"/>
      <c r="O27" s="368"/>
      <c r="P27" s="394">
        <v>63135.6</v>
      </c>
      <c r="Q27" s="434"/>
      <c r="R27" s="427"/>
      <c r="S27" s="176"/>
      <c r="T27" s="419"/>
    </row>
    <row r="28" spans="1:20" s="147" customFormat="1" ht="18.75">
      <c r="A28" s="371"/>
      <c r="B28" s="371"/>
      <c r="C28" s="175"/>
      <c r="D28" s="175"/>
      <c r="E28" s="175"/>
      <c r="F28" s="175"/>
      <c r="G28" s="175"/>
      <c r="H28" s="186"/>
      <c r="I28" s="185"/>
      <c r="J28" s="175"/>
      <c r="K28" s="175"/>
      <c r="L28" s="175"/>
      <c r="M28" s="175"/>
      <c r="N28" s="175"/>
      <c r="O28" s="175"/>
      <c r="P28" s="395"/>
      <c r="Q28" s="435"/>
      <c r="R28" s="266"/>
      <c r="S28" s="175"/>
      <c r="T28" s="183"/>
    </row>
    <row r="29" spans="1:20" s="147" customFormat="1" ht="18.75">
      <c r="A29" s="371"/>
      <c r="B29" s="371"/>
      <c r="C29" s="175"/>
      <c r="D29" s="175"/>
      <c r="E29" s="175"/>
      <c r="F29" s="175"/>
      <c r="G29" s="175"/>
      <c r="H29" s="186"/>
      <c r="I29" s="185"/>
      <c r="J29" s="175"/>
      <c r="K29" s="175"/>
      <c r="L29" s="175"/>
      <c r="M29" s="175"/>
      <c r="N29" s="175"/>
      <c r="O29" s="175"/>
      <c r="P29" s="396"/>
      <c r="Q29" s="435"/>
      <c r="R29" s="266"/>
      <c r="S29" s="175"/>
      <c r="T29" s="183"/>
    </row>
    <row r="30" spans="1:20" s="147" customFormat="1" ht="18.75">
      <c r="A30" s="371"/>
      <c r="B30" s="371"/>
      <c r="C30" s="175"/>
      <c r="D30" s="175"/>
      <c r="E30" s="175"/>
      <c r="F30" s="175"/>
      <c r="G30" s="175"/>
      <c r="H30" s="186"/>
      <c r="I30" s="185"/>
      <c r="J30" s="175"/>
      <c r="K30" s="175"/>
      <c r="L30" s="175"/>
      <c r="M30" s="175"/>
      <c r="N30" s="175"/>
      <c r="O30" s="175"/>
      <c r="P30" s="395"/>
      <c r="Q30" s="435"/>
      <c r="R30" s="266"/>
      <c r="S30" s="175"/>
      <c r="T30" s="183"/>
    </row>
    <row r="31" spans="1:20" s="147" customFormat="1" ht="18.75">
      <c r="A31" s="371"/>
      <c r="B31" s="371"/>
      <c r="C31" s="175"/>
      <c r="D31" s="175"/>
      <c r="E31" s="175"/>
      <c r="F31" s="175"/>
      <c r="G31" s="175"/>
      <c r="H31" s="186"/>
      <c r="I31" s="185"/>
      <c r="J31" s="175"/>
      <c r="K31" s="175"/>
      <c r="L31" s="175"/>
      <c r="M31" s="175"/>
      <c r="N31" s="175"/>
      <c r="O31" s="175"/>
      <c r="P31" s="396"/>
      <c r="Q31" s="435"/>
      <c r="R31" s="266"/>
      <c r="S31" s="175"/>
      <c r="T31" s="183"/>
    </row>
    <row r="32" spans="1:20" s="147" customFormat="1" ht="18.75">
      <c r="A32" s="371"/>
      <c r="B32" s="371"/>
      <c r="C32" s="175"/>
      <c r="D32" s="175"/>
      <c r="E32" s="175"/>
      <c r="F32" s="175"/>
      <c r="G32" s="175"/>
      <c r="H32" s="186"/>
      <c r="I32" s="185"/>
      <c r="J32" s="175"/>
      <c r="K32" s="175"/>
      <c r="L32" s="175"/>
      <c r="M32" s="175"/>
      <c r="N32" s="175"/>
      <c r="O32" s="175"/>
      <c r="P32" s="397"/>
      <c r="Q32" s="435"/>
      <c r="R32" s="266"/>
      <c r="S32" s="175"/>
      <c r="T32" s="183"/>
    </row>
    <row r="33" spans="1:20" s="147" customFormat="1" ht="18.75">
      <c r="A33" s="371"/>
      <c r="B33" s="371"/>
      <c r="C33" s="175"/>
      <c r="D33" s="175"/>
      <c r="E33" s="175"/>
      <c r="F33" s="175"/>
      <c r="G33" s="175"/>
      <c r="H33" s="186"/>
      <c r="I33" s="185"/>
      <c r="J33" s="175"/>
      <c r="K33" s="175"/>
      <c r="L33" s="175"/>
      <c r="M33" s="175"/>
      <c r="N33" s="175"/>
      <c r="O33" s="175"/>
      <c r="P33" s="397"/>
      <c r="Q33" s="435"/>
      <c r="R33" s="266"/>
      <c r="S33" s="175"/>
      <c r="T33" s="183"/>
    </row>
    <row r="34" spans="1:20" s="147" customFormat="1" ht="18.75">
      <c r="A34" s="371"/>
      <c r="B34" s="371"/>
      <c r="C34" s="175"/>
      <c r="D34" s="175"/>
      <c r="E34" s="175"/>
      <c r="F34" s="175"/>
      <c r="G34" s="175"/>
      <c r="H34" s="186"/>
      <c r="I34" s="185"/>
      <c r="J34" s="175"/>
      <c r="K34" s="175"/>
      <c r="L34" s="175"/>
      <c r="M34" s="175"/>
      <c r="N34" s="175"/>
      <c r="O34" s="175"/>
      <c r="P34" s="398"/>
      <c r="Q34" s="435"/>
      <c r="R34" s="266"/>
      <c r="S34" s="175"/>
      <c r="T34" s="183"/>
    </row>
    <row r="35" spans="1:20" s="147" customFormat="1" ht="18.75">
      <c r="A35" s="372"/>
      <c r="B35" s="373"/>
      <c r="C35" s="373"/>
      <c r="D35" s="373"/>
      <c r="E35" s="373"/>
      <c r="F35" s="373"/>
      <c r="G35" s="373"/>
      <c r="H35" s="373"/>
      <c r="I35" s="373"/>
      <c r="J35" s="373"/>
      <c r="K35" s="373"/>
      <c r="L35" s="373"/>
      <c r="M35" s="373"/>
      <c r="N35" s="373"/>
      <c r="O35" s="373"/>
      <c r="P35" s="373"/>
      <c r="Q35" s="436"/>
      <c r="R35" s="373"/>
      <c r="S35" s="373"/>
      <c r="T35" s="437"/>
    </row>
    <row r="36" spans="1:20" s="338" customFormat="1" ht="18.75">
      <c r="A36" s="374"/>
      <c r="B36" s="375"/>
      <c r="C36" s="375"/>
      <c r="D36" s="375"/>
      <c r="E36" s="375"/>
      <c r="F36" s="375"/>
      <c r="G36" s="375"/>
      <c r="H36" s="375"/>
      <c r="I36" s="375"/>
      <c r="J36" s="375"/>
      <c r="K36" s="375"/>
      <c r="L36" s="375"/>
      <c r="M36" s="375"/>
      <c r="N36" s="375"/>
      <c r="O36" s="375"/>
      <c r="P36" s="375"/>
      <c r="Q36" s="436"/>
      <c r="R36" s="375"/>
      <c r="S36" s="375"/>
      <c r="T36" s="438"/>
    </row>
    <row r="37" spans="1:20" s="315" customFormat="1" ht="18.75">
      <c r="A37" s="371"/>
      <c r="B37" s="371"/>
      <c r="C37" s="183"/>
      <c r="D37" s="183"/>
      <c r="E37" s="175"/>
      <c r="F37" s="175"/>
      <c r="G37" s="175"/>
      <c r="H37" s="186"/>
      <c r="I37" s="185"/>
      <c r="J37" s="175"/>
      <c r="K37" s="399"/>
      <c r="L37" s="175"/>
      <c r="M37" s="175"/>
      <c r="N37" s="185"/>
      <c r="O37" s="175"/>
      <c r="P37" s="396"/>
      <c r="Q37" s="175"/>
      <c r="R37" s="266"/>
      <c r="S37" s="175"/>
      <c r="T37" s="175"/>
    </row>
    <row r="38" spans="1:20" s="315" customFormat="1" ht="18.75">
      <c r="A38" s="371"/>
      <c r="B38" s="371"/>
      <c r="C38" s="376"/>
      <c r="D38" s="183"/>
      <c r="E38" s="325"/>
      <c r="F38" s="325"/>
      <c r="G38" s="325"/>
      <c r="H38" s="326"/>
      <c r="I38" s="400"/>
      <c r="J38" s="325"/>
      <c r="K38" s="401"/>
      <c r="L38" s="325"/>
      <c r="M38" s="325"/>
      <c r="N38" s="400"/>
      <c r="O38" s="175"/>
      <c r="P38" s="402"/>
      <c r="Q38" s="175"/>
      <c r="R38" s="439"/>
      <c r="S38" s="325"/>
      <c r="T38" s="325"/>
    </row>
    <row r="39" spans="1:20" s="315" customFormat="1" ht="18.75">
      <c r="A39" s="371"/>
      <c r="B39" s="371"/>
      <c r="C39" s="183"/>
      <c r="D39" s="183"/>
      <c r="E39" s="175"/>
      <c r="F39" s="175"/>
      <c r="G39" s="231"/>
      <c r="H39" s="186"/>
      <c r="I39" s="185"/>
      <c r="J39" s="175"/>
      <c r="K39" s="403"/>
      <c r="L39" s="175"/>
      <c r="M39" s="175"/>
      <c r="N39" s="185"/>
      <c r="O39" s="175"/>
      <c r="P39" s="396"/>
      <c r="Q39" s="175"/>
      <c r="R39" s="266"/>
      <c r="S39" s="175"/>
      <c r="T39" s="175"/>
    </row>
    <row r="40" spans="1:20" s="315" customFormat="1" ht="18.75">
      <c r="A40" s="371"/>
      <c r="B40" s="371"/>
      <c r="C40" s="183"/>
      <c r="D40" s="183"/>
      <c r="E40" s="175"/>
      <c r="F40" s="175"/>
      <c r="G40" s="175"/>
      <c r="H40" s="186"/>
      <c r="I40" s="185"/>
      <c r="J40" s="175"/>
      <c r="K40" s="183"/>
      <c r="L40" s="175"/>
      <c r="M40" s="175"/>
      <c r="N40" s="185"/>
      <c r="O40" s="175"/>
      <c r="P40" s="396"/>
      <c r="Q40" s="175"/>
      <c r="R40" s="266"/>
      <c r="S40" s="175"/>
      <c r="T40" s="175"/>
    </row>
    <row r="41" spans="1:20" s="315" customFormat="1" ht="18.75">
      <c r="A41" s="371"/>
      <c r="B41" s="371"/>
      <c r="C41" s="183"/>
      <c r="D41" s="183"/>
      <c r="E41" s="325"/>
      <c r="F41" s="175"/>
      <c r="G41" s="175"/>
      <c r="H41" s="186"/>
      <c r="I41" s="185"/>
      <c r="J41" s="175"/>
      <c r="K41" s="183"/>
      <c r="L41" s="175"/>
      <c r="M41" s="175"/>
      <c r="N41" s="185"/>
      <c r="O41" s="175"/>
      <c r="P41" s="396"/>
      <c r="Q41" s="175"/>
      <c r="R41" s="266"/>
      <c r="S41" s="175"/>
      <c r="T41" s="175"/>
    </row>
    <row r="42" spans="1:20" s="315" customFormat="1" ht="18.75">
      <c r="A42" s="371"/>
      <c r="B42" s="371"/>
      <c r="C42" s="183"/>
      <c r="D42" s="183"/>
      <c r="E42" s="325"/>
      <c r="F42" s="175"/>
      <c r="G42" s="325"/>
      <c r="H42" s="186"/>
      <c r="I42" s="185"/>
      <c r="J42" s="175"/>
      <c r="K42" s="401"/>
      <c r="L42" s="175"/>
      <c r="M42" s="175"/>
      <c r="N42" s="185"/>
      <c r="O42" s="175"/>
      <c r="P42" s="396"/>
      <c r="Q42" s="175"/>
      <c r="R42" s="266"/>
      <c r="S42" s="175"/>
      <c r="T42" s="175"/>
    </row>
    <row r="43" spans="1:20" s="315" customFormat="1" ht="18.75">
      <c r="A43" s="371"/>
      <c r="B43" s="371"/>
      <c r="C43" s="183"/>
      <c r="D43" s="183"/>
      <c r="E43" s="325"/>
      <c r="F43" s="175"/>
      <c r="G43" s="325"/>
      <c r="H43" s="186"/>
      <c r="I43" s="185"/>
      <c r="J43" s="175"/>
      <c r="K43" s="401"/>
      <c r="L43" s="175"/>
      <c r="M43" s="175"/>
      <c r="N43" s="185"/>
      <c r="O43" s="175"/>
      <c r="P43" s="396"/>
      <c r="Q43" s="175"/>
      <c r="R43" s="266"/>
      <c r="S43" s="175"/>
      <c r="T43" s="175"/>
    </row>
    <row r="44" spans="1:20" s="315" customFormat="1" ht="18.75">
      <c r="A44" s="371"/>
      <c r="B44" s="371"/>
      <c r="C44" s="183"/>
      <c r="D44" s="183"/>
      <c r="E44" s="325"/>
      <c r="F44" s="175"/>
      <c r="G44" s="325"/>
      <c r="H44" s="186"/>
      <c r="I44" s="185"/>
      <c r="J44" s="175"/>
      <c r="K44" s="401"/>
      <c r="L44" s="175"/>
      <c r="M44" s="175"/>
      <c r="N44" s="185"/>
      <c r="O44" s="175"/>
      <c r="P44" s="396"/>
      <c r="Q44" s="175"/>
      <c r="R44" s="266"/>
      <c r="S44" s="175"/>
      <c r="T44" s="175"/>
    </row>
    <row r="45" spans="1:20" s="315" customFormat="1" ht="18.75">
      <c r="A45" s="371"/>
      <c r="B45" s="371"/>
      <c r="C45" s="183"/>
      <c r="D45" s="183"/>
      <c r="E45" s="325"/>
      <c r="F45" s="175"/>
      <c r="G45" s="325"/>
      <c r="H45" s="186"/>
      <c r="I45" s="185"/>
      <c r="J45" s="175"/>
      <c r="K45" s="401"/>
      <c r="L45" s="175"/>
      <c r="M45" s="175"/>
      <c r="N45" s="185"/>
      <c r="O45" s="175"/>
      <c r="P45" s="396"/>
      <c r="Q45" s="175"/>
      <c r="R45" s="266"/>
      <c r="S45" s="175"/>
      <c r="T45" s="175"/>
    </row>
    <row r="46" spans="1:20" s="315" customFormat="1" ht="18.75">
      <c r="A46" s="371"/>
      <c r="B46" s="371"/>
      <c r="C46" s="377"/>
      <c r="D46" s="183"/>
      <c r="E46" s="378"/>
      <c r="F46" s="231"/>
      <c r="G46" s="378"/>
      <c r="H46" s="379"/>
      <c r="I46" s="404"/>
      <c r="J46" s="231"/>
      <c r="K46" s="405"/>
      <c r="L46" s="231"/>
      <c r="M46" s="231"/>
      <c r="N46" s="404"/>
      <c r="O46" s="175"/>
      <c r="P46" s="406"/>
      <c r="Q46" s="175"/>
      <c r="R46" s="440"/>
      <c r="S46" s="231"/>
      <c r="T46" s="231"/>
    </row>
    <row r="47" spans="1:20" s="315" customFormat="1" ht="248.25" customHeight="1">
      <c r="A47" s="545"/>
      <c r="B47" s="547"/>
      <c r="C47" s="545"/>
      <c r="D47" s="545"/>
      <c r="E47" s="551"/>
      <c r="F47" s="551"/>
      <c r="G47" s="551"/>
      <c r="H47" s="571"/>
      <c r="I47" s="577"/>
      <c r="J47" s="551"/>
      <c r="K47" s="399"/>
      <c r="L47" s="175"/>
      <c r="M47" s="551"/>
      <c r="N47" s="577"/>
      <c r="O47" s="551"/>
      <c r="P47" s="406"/>
      <c r="Q47" s="549"/>
      <c r="R47" s="593"/>
      <c r="S47" s="551"/>
      <c r="T47" s="551"/>
    </row>
    <row r="48" spans="1:20" s="315" customFormat="1" ht="215.25" customHeight="1">
      <c r="A48" s="546"/>
      <c r="B48" s="548"/>
      <c r="C48" s="546"/>
      <c r="D48" s="546"/>
      <c r="E48" s="550"/>
      <c r="F48" s="550"/>
      <c r="G48" s="550"/>
      <c r="H48" s="572"/>
      <c r="I48" s="578"/>
      <c r="J48" s="550"/>
      <c r="K48" s="401"/>
      <c r="L48" s="325"/>
      <c r="M48" s="550"/>
      <c r="N48" s="578"/>
      <c r="O48" s="550"/>
      <c r="P48" s="396"/>
      <c r="Q48" s="549"/>
      <c r="R48" s="592"/>
      <c r="S48" s="550"/>
      <c r="T48" s="550"/>
    </row>
    <row r="49" spans="1:20" s="315" customFormat="1" ht="18.75">
      <c r="A49" s="371"/>
      <c r="B49" s="371"/>
      <c r="C49" s="183"/>
      <c r="D49" s="183"/>
      <c r="E49" s="175"/>
      <c r="F49" s="175"/>
      <c r="G49" s="325"/>
      <c r="H49" s="186"/>
      <c r="I49" s="185"/>
      <c r="J49" s="175"/>
      <c r="K49" s="401"/>
      <c r="L49" s="175"/>
      <c r="M49" s="175"/>
      <c r="N49" s="185"/>
      <c r="O49" s="175"/>
      <c r="P49" s="214"/>
      <c r="Q49" s="266"/>
      <c r="R49" s="175"/>
      <c r="S49" s="175"/>
      <c r="T49" s="175"/>
    </row>
    <row r="50" spans="1:20" s="315" customFormat="1" ht="18.75">
      <c r="A50" s="371"/>
      <c r="B50" s="371"/>
      <c r="C50" s="183"/>
      <c r="D50" s="183"/>
      <c r="E50" s="325"/>
      <c r="F50" s="175"/>
      <c r="G50" s="325"/>
      <c r="H50" s="186"/>
      <c r="I50" s="185"/>
      <c r="J50" s="175"/>
      <c r="K50" s="401"/>
      <c r="L50" s="175"/>
      <c r="M50" s="175"/>
      <c r="N50" s="185"/>
      <c r="O50" s="175"/>
      <c r="P50" s="407"/>
      <c r="Q50" s="266"/>
      <c r="R50" s="175"/>
      <c r="S50" s="175"/>
      <c r="T50" s="175"/>
    </row>
    <row r="51" spans="1:20" s="315" customFormat="1" ht="18.75">
      <c r="A51" s="371"/>
      <c r="B51" s="371"/>
      <c r="C51" s="183"/>
      <c r="D51" s="183"/>
      <c r="E51" s="325"/>
      <c r="F51" s="175"/>
      <c r="G51" s="325"/>
      <c r="H51" s="186"/>
      <c r="I51" s="185"/>
      <c r="J51" s="175"/>
      <c r="K51" s="401"/>
      <c r="L51" s="175"/>
      <c r="M51" s="175"/>
      <c r="N51" s="185"/>
      <c r="O51" s="175"/>
      <c r="P51" s="214"/>
      <c r="Q51" s="266"/>
      <c r="R51" s="175"/>
      <c r="S51" s="175"/>
      <c r="T51" s="175"/>
    </row>
    <row r="52" spans="1:20" s="315" customFormat="1" ht="18.75">
      <c r="A52" s="371"/>
      <c r="B52" s="371"/>
      <c r="C52" s="183"/>
      <c r="D52" s="183"/>
      <c r="E52" s="325"/>
      <c r="F52" s="175"/>
      <c r="G52" s="325"/>
      <c r="H52" s="186"/>
      <c r="I52" s="185"/>
      <c r="J52" s="175"/>
      <c r="K52" s="401"/>
      <c r="L52" s="175"/>
      <c r="M52" s="175"/>
      <c r="N52" s="185"/>
      <c r="O52" s="175"/>
      <c r="P52" s="214"/>
      <c r="Q52" s="266"/>
      <c r="R52" s="175"/>
      <c r="S52" s="175"/>
      <c r="T52" s="175"/>
    </row>
    <row r="53" spans="1:20" s="315" customFormat="1" ht="18.75">
      <c r="A53" s="371"/>
      <c r="B53" s="371"/>
      <c r="C53" s="183"/>
      <c r="D53" s="183"/>
      <c r="E53" s="325"/>
      <c r="F53" s="175"/>
      <c r="G53" s="325"/>
      <c r="H53" s="186"/>
      <c r="I53" s="185"/>
      <c r="J53" s="175"/>
      <c r="K53" s="401"/>
      <c r="L53" s="175"/>
      <c r="M53" s="175"/>
      <c r="N53" s="185"/>
      <c r="O53" s="175"/>
      <c r="P53" s="214"/>
      <c r="Q53" s="266"/>
      <c r="R53" s="175"/>
      <c r="S53" s="175"/>
      <c r="T53" s="175"/>
    </row>
    <row r="54" spans="1:20" s="315" customFormat="1" ht="18.75">
      <c r="A54" s="371"/>
      <c r="B54" s="371"/>
      <c r="C54" s="183"/>
      <c r="D54" s="183"/>
      <c r="E54" s="325"/>
      <c r="F54" s="175"/>
      <c r="G54" s="325"/>
      <c r="H54" s="186"/>
      <c r="I54" s="185"/>
      <c r="J54" s="175"/>
      <c r="K54" s="401"/>
      <c r="L54" s="175"/>
      <c r="M54" s="175"/>
      <c r="N54" s="185"/>
      <c r="O54" s="175"/>
      <c r="P54" s="214"/>
      <c r="Q54" s="266"/>
      <c r="R54" s="175"/>
      <c r="S54" s="175"/>
      <c r="T54" s="175"/>
    </row>
    <row r="55" spans="1:20" s="315" customFormat="1" ht="18.75">
      <c r="A55" s="371"/>
      <c r="B55" s="371"/>
      <c r="C55" s="183"/>
      <c r="D55" s="183"/>
      <c r="E55" s="325"/>
      <c r="F55" s="175"/>
      <c r="G55" s="325"/>
      <c r="H55" s="186"/>
      <c r="I55" s="185"/>
      <c r="J55" s="175"/>
      <c r="K55" s="401"/>
      <c r="L55" s="175"/>
      <c r="M55" s="175"/>
      <c r="N55" s="185"/>
      <c r="O55" s="175"/>
      <c r="P55" s="214"/>
      <c r="Q55" s="266"/>
      <c r="R55" s="175"/>
      <c r="S55" s="175"/>
      <c r="T55" s="175"/>
    </row>
    <row r="56" spans="1:20" s="315" customFormat="1" ht="18.75">
      <c r="A56" s="371"/>
      <c r="B56" s="371"/>
      <c r="C56" s="183"/>
      <c r="D56" s="183"/>
      <c r="E56" s="325"/>
      <c r="F56" s="175"/>
      <c r="G56" s="325"/>
      <c r="H56" s="186"/>
      <c r="I56" s="185"/>
      <c r="J56" s="175"/>
      <c r="K56" s="401"/>
      <c r="L56" s="175"/>
      <c r="M56" s="175"/>
      <c r="N56" s="185"/>
      <c r="O56" s="175"/>
      <c r="P56" s="407"/>
      <c r="Q56" s="266"/>
      <c r="R56" s="175"/>
      <c r="S56" s="175"/>
      <c r="T56" s="175"/>
    </row>
    <row r="57" spans="1:20" s="315" customFormat="1" ht="18.75">
      <c r="A57" s="371"/>
      <c r="B57" s="371"/>
      <c r="C57" s="183"/>
      <c r="D57" s="183"/>
      <c r="E57" s="325"/>
      <c r="F57" s="175"/>
      <c r="G57" s="325"/>
      <c r="H57" s="186"/>
      <c r="I57" s="185"/>
      <c r="J57" s="175"/>
      <c r="K57" s="401"/>
      <c r="L57" s="175"/>
      <c r="M57" s="175"/>
      <c r="N57" s="185"/>
      <c r="O57" s="175"/>
      <c r="P57" s="214"/>
      <c r="Q57" s="266"/>
      <c r="R57" s="175"/>
      <c r="S57" s="175"/>
      <c r="T57" s="175"/>
    </row>
    <row r="58" spans="1:20" s="315" customFormat="1" ht="267.75" customHeight="1">
      <c r="A58" s="545"/>
      <c r="B58" s="547"/>
      <c r="C58" s="545"/>
      <c r="D58" s="545"/>
      <c r="E58" s="551"/>
      <c r="F58" s="551"/>
      <c r="G58" s="378"/>
      <c r="H58" s="571"/>
      <c r="I58" s="577"/>
      <c r="J58" s="551"/>
      <c r="K58" s="401"/>
      <c r="L58" s="325"/>
      <c r="M58" s="551"/>
      <c r="N58" s="577"/>
      <c r="O58" s="551"/>
      <c r="P58" s="206"/>
      <c r="Q58" s="551"/>
      <c r="R58" s="551"/>
      <c r="S58" s="551"/>
      <c r="T58" s="551"/>
    </row>
    <row r="59" spans="1:20" s="315" customFormat="1" ht="210.75" customHeight="1">
      <c r="A59" s="546"/>
      <c r="B59" s="548"/>
      <c r="C59" s="546"/>
      <c r="D59" s="546"/>
      <c r="E59" s="550"/>
      <c r="F59" s="550"/>
      <c r="G59" s="325"/>
      <c r="H59" s="572"/>
      <c r="I59" s="578"/>
      <c r="J59" s="550"/>
      <c r="K59" s="401"/>
      <c r="L59" s="325"/>
      <c r="M59" s="550"/>
      <c r="N59" s="578"/>
      <c r="O59" s="552"/>
      <c r="P59" s="408"/>
      <c r="Q59" s="550"/>
      <c r="R59" s="550"/>
      <c r="S59" s="550"/>
      <c r="T59" s="550"/>
    </row>
    <row r="60" spans="1:20" s="315" customFormat="1" ht="18.75">
      <c r="A60" s="371"/>
      <c r="B60" s="371"/>
      <c r="C60" s="183"/>
      <c r="D60" s="183"/>
      <c r="E60" s="175"/>
      <c r="F60" s="175"/>
      <c r="G60" s="325"/>
      <c r="H60" s="186"/>
      <c r="I60" s="185"/>
      <c r="J60" s="175"/>
      <c r="K60" s="401"/>
      <c r="L60" s="175"/>
      <c r="M60" s="175"/>
      <c r="N60" s="185"/>
      <c r="O60" s="175"/>
      <c r="P60" s="214"/>
      <c r="Q60" s="266"/>
      <c r="R60" s="175"/>
      <c r="S60" s="175"/>
      <c r="T60" s="175"/>
    </row>
    <row r="61" spans="1:20" s="315" customFormat="1" ht="120" customHeight="1">
      <c r="A61" s="545"/>
      <c r="B61" s="547"/>
      <c r="C61" s="545"/>
      <c r="D61" s="545"/>
      <c r="E61" s="551"/>
      <c r="F61" s="551"/>
      <c r="G61" s="551"/>
      <c r="H61" s="571"/>
      <c r="I61" s="577"/>
      <c r="J61" s="551"/>
      <c r="K61" s="401"/>
      <c r="L61" s="325"/>
      <c r="M61" s="551"/>
      <c r="N61" s="577"/>
      <c r="O61" s="551"/>
      <c r="P61" s="330"/>
      <c r="Q61" s="551"/>
      <c r="R61" s="551"/>
      <c r="S61" s="551"/>
      <c r="T61" s="551"/>
    </row>
    <row r="62" spans="1:20" s="315" customFormat="1" ht="93.75" customHeight="1">
      <c r="A62" s="546"/>
      <c r="B62" s="548"/>
      <c r="C62" s="546"/>
      <c r="D62" s="546"/>
      <c r="E62" s="550"/>
      <c r="F62" s="550"/>
      <c r="G62" s="550"/>
      <c r="H62" s="572"/>
      <c r="I62" s="578"/>
      <c r="J62" s="550"/>
      <c r="K62" s="401"/>
      <c r="L62" s="325"/>
      <c r="M62" s="550"/>
      <c r="N62" s="578"/>
      <c r="O62" s="550"/>
      <c r="P62" s="330"/>
      <c r="Q62" s="550"/>
      <c r="R62" s="550"/>
      <c r="S62" s="550"/>
      <c r="T62" s="550"/>
    </row>
    <row r="63" spans="1:20" s="315" customFormat="1" ht="18.75">
      <c r="A63" s="371"/>
      <c r="B63" s="371"/>
      <c r="C63" s="377"/>
      <c r="D63" s="183"/>
      <c r="E63" s="231"/>
      <c r="F63" s="231"/>
      <c r="G63" s="175"/>
      <c r="H63" s="379"/>
      <c r="I63" s="404"/>
      <c r="J63" s="231"/>
      <c r="K63" s="401"/>
      <c r="L63" s="325"/>
      <c r="M63" s="231"/>
      <c r="N63" s="404"/>
      <c r="O63" s="175"/>
      <c r="P63" s="330"/>
      <c r="Q63" s="231"/>
      <c r="R63" s="231"/>
      <c r="S63" s="231"/>
      <c r="T63" s="231"/>
    </row>
    <row r="64" spans="1:20" s="315" customFormat="1" ht="90" customHeight="1">
      <c r="A64" s="547"/>
      <c r="B64" s="547"/>
      <c r="C64" s="545"/>
      <c r="D64" s="545"/>
      <c r="E64" s="551"/>
      <c r="F64" s="551"/>
      <c r="G64" s="552"/>
      <c r="H64" s="571"/>
      <c r="I64" s="577"/>
      <c r="J64" s="551"/>
      <c r="K64" s="401"/>
      <c r="L64" s="325"/>
      <c r="M64" s="551"/>
      <c r="N64" s="577"/>
      <c r="O64" s="551"/>
      <c r="P64" s="214"/>
      <c r="Q64" s="551"/>
      <c r="R64" s="551"/>
      <c r="S64" s="551"/>
      <c r="T64" s="551"/>
    </row>
    <row r="65" spans="1:20" s="315" customFormat="1" ht="90.75" customHeight="1">
      <c r="A65" s="548"/>
      <c r="B65" s="548"/>
      <c r="C65" s="546"/>
      <c r="D65" s="546"/>
      <c r="E65" s="552"/>
      <c r="F65" s="550"/>
      <c r="G65" s="550"/>
      <c r="H65" s="572"/>
      <c r="I65" s="578"/>
      <c r="J65" s="550"/>
      <c r="K65" s="401"/>
      <c r="L65" s="325"/>
      <c r="M65" s="550"/>
      <c r="N65" s="578"/>
      <c r="O65" s="550"/>
      <c r="P65" s="402"/>
      <c r="Q65" s="550"/>
      <c r="R65" s="550"/>
      <c r="S65" s="550"/>
      <c r="T65" s="550"/>
    </row>
    <row r="66" spans="1:20" s="315" customFormat="1" ht="160.5" customHeight="1">
      <c r="A66" s="547"/>
      <c r="B66" s="547"/>
      <c r="C66" s="556"/>
      <c r="D66" s="545"/>
      <c r="E66" s="549"/>
      <c r="F66" s="551"/>
      <c r="G66" s="551"/>
      <c r="H66" s="571"/>
      <c r="I66" s="577"/>
      <c r="J66" s="551"/>
      <c r="K66" s="446"/>
      <c r="L66" s="325"/>
      <c r="M66" s="551"/>
      <c r="N66" s="577"/>
      <c r="O66" s="551"/>
      <c r="P66" s="214"/>
      <c r="Q66" s="551"/>
      <c r="R66" s="551"/>
      <c r="S66" s="551"/>
      <c r="T66" s="551"/>
    </row>
    <row r="67" spans="1:20" s="315" customFormat="1" ht="109.5" customHeight="1">
      <c r="A67" s="548"/>
      <c r="B67" s="548"/>
      <c r="C67" s="557"/>
      <c r="D67" s="546"/>
      <c r="E67" s="549"/>
      <c r="F67" s="550"/>
      <c r="G67" s="550"/>
      <c r="H67" s="572"/>
      <c r="I67" s="578"/>
      <c r="J67" s="550"/>
      <c r="K67" s="446"/>
      <c r="L67" s="325"/>
      <c r="M67" s="550"/>
      <c r="N67" s="578"/>
      <c r="O67" s="550"/>
      <c r="P67" s="330"/>
      <c r="Q67" s="550"/>
      <c r="R67" s="550"/>
      <c r="S67" s="550"/>
      <c r="T67" s="550"/>
    </row>
    <row r="68" spans="1:20" s="315" customFormat="1" ht="18.75">
      <c r="A68" s="371"/>
      <c r="B68" s="371"/>
      <c r="C68" s="183"/>
      <c r="D68" s="183"/>
      <c r="E68" s="175"/>
      <c r="F68" s="175"/>
      <c r="G68" s="325"/>
      <c r="H68" s="186"/>
      <c r="I68" s="185"/>
      <c r="J68" s="175"/>
      <c r="K68" s="401"/>
      <c r="L68" s="325"/>
      <c r="M68" s="175"/>
      <c r="N68" s="185"/>
      <c r="O68" s="175"/>
      <c r="P68" s="214"/>
      <c r="Q68" s="266"/>
      <c r="R68" s="175"/>
      <c r="S68" s="175"/>
      <c r="T68" s="175"/>
    </row>
    <row r="69" spans="1:20" s="315" customFormat="1" ht="18.75">
      <c r="A69" s="371"/>
      <c r="B69" s="371"/>
      <c r="C69" s="183"/>
      <c r="D69" s="183"/>
      <c r="E69" s="325"/>
      <c r="F69" s="175"/>
      <c r="G69" s="325"/>
      <c r="H69" s="186"/>
      <c r="I69" s="185"/>
      <c r="J69" s="175"/>
      <c r="K69" s="401"/>
      <c r="L69" s="325"/>
      <c r="M69" s="175"/>
      <c r="N69" s="185"/>
      <c r="O69" s="175"/>
      <c r="P69" s="214"/>
      <c r="Q69" s="266"/>
      <c r="R69" s="175"/>
      <c r="S69" s="175"/>
      <c r="T69" s="175"/>
    </row>
    <row r="70" spans="1:20" s="315" customFormat="1" ht="18.75">
      <c r="A70" s="371"/>
      <c r="B70" s="371"/>
      <c r="C70" s="183"/>
      <c r="D70" s="183"/>
      <c r="E70" s="325"/>
      <c r="F70" s="175"/>
      <c r="G70" s="325"/>
      <c r="H70" s="186"/>
      <c r="I70" s="185"/>
      <c r="J70" s="175"/>
      <c r="K70" s="401"/>
      <c r="L70" s="325"/>
      <c r="M70" s="175"/>
      <c r="N70" s="185"/>
      <c r="O70" s="175"/>
      <c r="P70" s="214"/>
      <c r="Q70" s="266"/>
      <c r="R70" s="175"/>
      <c r="S70" s="175"/>
      <c r="T70" s="175"/>
    </row>
    <row r="71" spans="1:20" s="315" customFormat="1" ht="18.75">
      <c r="A71" s="371"/>
      <c r="B71" s="371"/>
      <c r="C71" s="183"/>
      <c r="D71" s="183"/>
      <c r="E71" s="325"/>
      <c r="F71" s="175"/>
      <c r="G71" s="325"/>
      <c r="H71" s="186"/>
      <c r="I71" s="185"/>
      <c r="J71" s="175"/>
      <c r="K71" s="401"/>
      <c r="L71" s="325"/>
      <c r="M71" s="175"/>
      <c r="N71" s="185"/>
      <c r="O71" s="175"/>
      <c r="P71" s="214"/>
      <c r="Q71" s="266"/>
      <c r="R71" s="175"/>
      <c r="S71" s="175"/>
      <c r="T71" s="175"/>
    </row>
    <row r="72" spans="1:20" s="315" customFormat="1" ht="87.75" customHeight="1">
      <c r="A72" s="547"/>
      <c r="B72" s="547"/>
      <c r="C72" s="556"/>
      <c r="D72" s="183"/>
      <c r="E72" s="549"/>
      <c r="F72" s="551"/>
      <c r="G72" s="551"/>
      <c r="H72" s="571"/>
      <c r="I72" s="577"/>
      <c r="J72" s="551"/>
      <c r="K72" s="446"/>
      <c r="L72" s="325"/>
      <c r="M72" s="551"/>
      <c r="N72" s="577"/>
      <c r="O72" s="551"/>
      <c r="P72" s="214"/>
      <c r="Q72" s="551"/>
      <c r="R72" s="551"/>
      <c r="S72" s="551"/>
      <c r="T72" s="551"/>
    </row>
    <row r="73" spans="1:20" s="315" customFormat="1" ht="82.5" customHeight="1">
      <c r="A73" s="548"/>
      <c r="B73" s="548"/>
      <c r="C73" s="557"/>
      <c r="D73" s="183"/>
      <c r="E73" s="549"/>
      <c r="F73" s="550"/>
      <c r="G73" s="550"/>
      <c r="H73" s="572"/>
      <c r="I73" s="578"/>
      <c r="J73" s="550"/>
      <c r="K73" s="446"/>
      <c r="L73" s="325"/>
      <c r="M73" s="550"/>
      <c r="N73" s="578"/>
      <c r="O73" s="550"/>
      <c r="P73" s="330"/>
      <c r="Q73" s="550"/>
      <c r="R73" s="550"/>
      <c r="S73" s="550"/>
      <c r="T73" s="550"/>
    </row>
    <row r="74" spans="1:20" s="315" customFormat="1" ht="86.25" customHeight="1">
      <c r="A74" s="549"/>
      <c r="B74" s="547"/>
      <c r="C74" s="558"/>
      <c r="D74" s="545"/>
      <c r="E74" s="549"/>
      <c r="F74" s="551"/>
      <c r="G74" s="551"/>
      <c r="H74" s="571"/>
      <c r="I74" s="577"/>
      <c r="J74" s="551"/>
      <c r="K74" s="446"/>
      <c r="L74" s="325"/>
      <c r="M74" s="551"/>
      <c r="N74" s="577"/>
      <c r="O74" s="551"/>
      <c r="P74" s="214"/>
      <c r="Q74" s="551"/>
      <c r="R74" s="551"/>
      <c r="S74" s="551"/>
      <c r="T74" s="551"/>
    </row>
    <row r="75" spans="1:20" s="315" customFormat="1" ht="81" customHeight="1">
      <c r="A75" s="550"/>
      <c r="B75" s="548"/>
      <c r="C75" s="557"/>
      <c r="D75" s="546"/>
      <c r="E75" s="550"/>
      <c r="F75" s="550"/>
      <c r="G75" s="550"/>
      <c r="H75" s="572"/>
      <c r="I75" s="578"/>
      <c r="J75" s="550"/>
      <c r="K75" s="446"/>
      <c r="L75" s="325"/>
      <c r="M75" s="550"/>
      <c r="N75" s="578"/>
      <c r="O75" s="550"/>
      <c r="P75" s="214"/>
      <c r="Q75" s="550"/>
      <c r="R75" s="550"/>
      <c r="S75" s="550"/>
      <c r="T75" s="550"/>
    </row>
    <row r="76" spans="1:20" s="315" customFormat="1" ht="18.75">
      <c r="A76" s="218"/>
      <c r="B76" s="371"/>
      <c r="C76" s="183"/>
      <c r="D76" s="183"/>
      <c r="E76" s="175"/>
      <c r="F76" s="175"/>
      <c r="G76" s="439"/>
      <c r="H76" s="186"/>
      <c r="I76" s="185"/>
      <c r="J76" s="175"/>
      <c r="K76" s="446"/>
      <c r="L76" s="325"/>
      <c r="M76" s="175"/>
      <c r="N76" s="185"/>
      <c r="O76" s="175"/>
      <c r="P76" s="214"/>
      <c r="Q76" s="266"/>
      <c r="R76" s="175"/>
      <c r="S76" s="175"/>
      <c r="T76" s="175"/>
    </row>
    <row r="77" spans="1:20" s="315" customFormat="1" ht="18.75">
      <c r="A77" s="371"/>
      <c r="B77" s="371"/>
      <c r="C77" s="183"/>
      <c r="D77" s="183"/>
      <c r="E77" s="325"/>
      <c r="F77" s="175"/>
      <c r="G77" s="439"/>
      <c r="H77" s="186"/>
      <c r="I77" s="185"/>
      <c r="J77" s="175"/>
      <c r="K77" s="446"/>
      <c r="L77" s="325"/>
      <c r="M77" s="175"/>
      <c r="N77" s="185"/>
      <c r="O77" s="175"/>
      <c r="P77" s="330"/>
      <c r="Q77" s="266"/>
      <c r="R77" s="175"/>
      <c r="S77" s="175"/>
      <c r="T77" s="175"/>
    </row>
    <row r="78" spans="1:20" s="315" customFormat="1" ht="18.75">
      <c r="A78" s="371"/>
      <c r="B78" s="371"/>
      <c r="C78" s="183"/>
      <c r="D78" s="183"/>
      <c r="E78" s="325"/>
      <c r="F78" s="175"/>
      <c r="G78" s="439"/>
      <c r="H78" s="186"/>
      <c r="I78" s="185"/>
      <c r="J78" s="175"/>
      <c r="K78" s="446"/>
      <c r="L78" s="325"/>
      <c r="M78" s="175"/>
      <c r="N78" s="185"/>
      <c r="O78" s="175"/>
      <c r="P78" s="330"/>
      <c r="Q78" s="266"/>
      <c r="R78" s="175"/>
      <c r="S78" s="175"/>
      <c r="T78" s="175"/>
    </row>
    <row r="79" spans="1:20" s="315" customFormat="1" ht="135.75" customHeight="1">
      <c r="A79" s="551"/>
      <c r="B79" s="547"/>
      <c r="C79" s="556"/>
      <c r="D79" s="545"/>
      <c r="E79" s="549"/>
      <c r="F79" s="551"/>
      <c r="G79" s="551"/>
      <c r="H79" s="571"/>
      <c r="I79" s="577"/>
      <c r="J79" s="551"/>
      <c r="K79" s="446"/>
      <c r="L79" s="325"/>
      <c r="M79" s="551"/>
      <c r="N79" s="577"/>
      <c r="O79" s="551"/>
      <c r="P79" s="407"/>
      <c r="Q79" s="551"/>
      <c r="R79" s="551"/>
      <c r="S79" s="551"/>
      <c r="T79" s="551"/>
    </row>
    <row r="80" spans="1:20" s="315" customFormat="1" ht="144" customHeight="1">
      <c r="A80" s="550"/>
      <c r="B80" s="548"/>
      <c r="C80" s="557"/>
      <c r="D80" s="546"/>
      <c r="E80" s="549"/>
      <c r="F80" s="550"/>
      <c r="G80" s="550"/>
      <c r="H80" s="572"/>
      <c r="I80" s="578"/>
      <c r="J80" s="550"/>
      <c r="K80" s="446"/>
      <c r="L80" s="325"/>
      <c r="M80" s="550"/>
      <c r="N80" s="578"/>
      <c r="O80" s="550"/>
      <c r="P80" s="214"/>
      <c r="Q80" s="550"/>
      <c r="R80" s="550"/>
      <c r="S80" s="550"/>
      <c r="T80" s="550"/>
    </row>
    <row r="81" spans="1:20" s="315" customFormat="1" ht="18.75">
      <c r="A81" s="218"/>
      <c r="B81" s="371"/>
      <c r="C81" s="183"/>
      <c r="D81" s="183"/>
      <c r="E81" s="175"/>
      <c r="F81" s="175"/>
      <c r="G81" s="439"/>
      <c r="H81" s="186"/>
      <c r="I81" s="185"/>
      <c r="J81" s="175"/>
      <c r="K81" s="446"/>
      <c r="L81" s="325"/>
      <c r="M81" s="175"/>
      <c r="N81" s="185"/>
      <c r="O81" s="175"/>
      <c r="P81" s="330"/>
      <c r="Q81" s="266"/>
      <c r="R81" s="175"/>
      <c r="S81" s="175"/>
      <c r="T81" s="175"/>
    </row>
    <row r="82" spans="1:20" s="315" customFormat="1" ht="123.75" customHeight="1">
      <c r="A82" s="551"/>
      <c r="B82" s="547"/>
      <c r="C82" s="556"/>
      <c r="D82" s="545"/>
      <c r="E82" s="549"/>
      <c r="F82" s="551"/>
      <c r="G82" s="551"/>
      <c r="H82" s="571"/>
      <c r="I82" s="577"/>
      <c r="J82" s="551"/>
      <c r="K82" s="446"/>
      <c r="L82" s="325"/>
      <c r="M82" s="551"/>
      <c r="N82" s="577"/>
      <c r="O82" s="551"/>
      <c r="P82" s="214"/>
      <c r="Q82" s="551"/>
      <c r="R82" s="551"/>
      <c r="S82" s="551"/>
      <c r="T82" s="551"/>
    </row>
    <row r="83" spans="1:20" s="315" customFormat="1" ht="131.25" customHeight="1">
      <c r="A83" s="550"/>
      <c r="B83" s="548"/>
      <c r="C83" s="557"/>
      <c r="D83" s="546"/>
      <c r="E83" s="549"/>
      <c r="F83" s="550"/>
      <c r="G83" s="550"/>
      <c r="H83" s="572"/>
      <c r="I83" s="578"/>
      <c r="J83" s="550"/>
      <c r="K83" s="446"/>
      <c r="L83" s="325"/>
      <c r="M83" s="550"/>
      <c r="N83" s="578"/>
      <c r="O83" s="550"/>
      <c r="P83" s="214"/>
      <c r="Q83" s="550"/>
      <c r="R83" s="550"/>
      <c r="S83" s="550"/>
      <c r="T83" s="550"/>
    </row>
    <row r="84" spans="1:20" s="315" customFormat="1" ht="183.75" customHeight="1">
      <c r="A84" s="551"/>
      <c r="B84" s="547"/>
      <c r="C84" s="556"/>
      <c r="D84" s="545"/>
      <c r="E84" s="549"/>
      <c r="F84" s="551"/>
      <c r="G84" s="551"/>
      <c r="H84" s="571"/>
      <c r="I84" s="577"/>
      <c r="J84" s="551"/>
      <c r="K84" s="446"/>
      <c r="L84" s="325"/>
      <c r="M84" s="551"/>
      <c r="N84" s="577"/>
      <c r="O84" s="551"/>
      <c r="P84" s="214"/>
      <c r="Q84" s="551"/>
      <c r="R84" s="551"/>
      <c r="S84" s="551"/>
      <c r="T84" s="551"/>
    </row>
    <row r="85" spans="1:20" s="315" customFormat="1" ht="141" customHeight="1">
      <c r="A85" s="550"/>
      <c r="B85" s="548"/>
      <c r="C85" s="557"/>
      <c r="D85" s="546"/>
      <c r="E85" s="549"/>
      <c r="F85" s="550"/>
      <c r="G85" s="550"/>
      <c r="H85" s="572"/>
      <c r="I85" s="578"/>
      <c r="J85" s="550"/>
      <c r="K85" s="446"/>
      <c r="L85" s="325"/>
      <c r="M85" s="550"/>
      <c r="N85" s="578"/>
      <c r="O85" s="550"/>
      <c r="P85" s="214"/>
      <c r="Q85" s="550"/>
      <c r="R85" s="550"/>
      <c r="S85" s="550"/>
      <c r="T85" s="550"/>
    </row>
    <row r="86" spans="1:20" s="315" customFormat="1" ht="138.75" customHeight="1">
      <c r="A86" s="551"/>
      <c r="B86" s="547"/>
      <c r="C86" s="556"/>
      <c r="D86" s="545"/>
      <c r="E86" s="549"/>
      <c r="F86" s="551"/>
      <c r="G86" s="551"/>
      <c r="H86" s="571"/>
      <c r="I86" s="577"/>
      <c r="J86" s="551"/>
      <c r="K86" s="446"/>
      <c r="L86" s="325"/>
      <c r="M86" s="551"/>
      <c r="N86" s="577"/>
      <c r="O86" s="551"/>
      <c r="P86" s="214"/>
      <c r="Q86" s="551"/>
      <c r="R86" s="551"/>
      <c r="S86" s="551"/>
      <c r="T86" s="551"/>
    </row>
    <row r="87" spans="1:20" s="315" customFormat="1" ht="144" customHeight="1">
      <c r="A87" s="550"/>
      <c r="B87" s="548"/>
      <c r="C87" s="557"/>
      <c r="D87" s="546"/>
      <c r="E87" s="549"/>
      <c r="F87" s="550"/>
      <c r="G87" s="550"/>
      <c r="H87" s="572"/>
      <c r="I87" s="578"/>
      <c r="J87" s="550"/>
      <c r="K87" s="446"/>
      <c r="L87" s="325"/>
      <c r="M87" s="550"/>
      <c r="N87" s="578"/>
      <c r="O87" s="550"/>
      <c r="P87" s="214"/>
      <c r="Q87" s="550"/>
      <c r="R87" s="550"/>
      <c r="S87" s="550"/>
      <c r="T87" s="550"/>
    </row>
    <row r="88" spans="1:20" s="315" customFormat="1" ht="18.75">
      <c r="A88" s="175"/>
      <c r="B88" s="371"/>
      <c r="C88" s="183"/>
      <c r="D88" s="183"/>
      <c r="E88" s="175"/>
      <c r="F88" s="175"/>
      <c r="G88" s="439"/>
      <c r="H88" s="186"/>
      <c r="I88" s="185"/>
      <c r="J88" s="175"/>
      <c r="K88" s="446"/>
      <c r="L88" s="325"/>
      <c r="M88" s="175"/>
      <c r="N88" s="185"/>
      <c r="O88" s="175"/>
      <c r="P88" s="330"/>
      <c r="Q88" s="266"/>
      <c r="R88" s="175"/>
      <c r="S88" s="175"/>
      <c r="T88" s="175"/>
    </row>
    <row r="89" spans="1:20" s="315" customFormat="1" ht="138.75" customHeight="1">
      <c r="A89" s="551"/>
      <c r="B89" s="547"/>
      <c r="C89" s="556"/>
      <c r="D89" s="545"/>
      <c r="E89" s="549"/>
      <c r="F89" s="551"/>
      <c r="G89" s="551"/>
      <c r="H89" s="571"/>
      <c r="I89" s="577"/>
      <c r="J89" s="551"/>
      <c r="K89" s="446"/>
      <c r="L89" s="325"/>
      <c r="M89" s="551"/>
      <c r="N89" s="577"/>
      <c r="O89" s="551"/>
      <c r="P89" s="206"/>
      <c r="Q89" s="551"/>
      <c r="R89" s="551"/>
      <c r="S89" s="551"/>
      <c r="T89" s="551"/>
    </row>
    <row r="90" spans="1:20" s="315" customFormat="1" ht="138.75" customHeight="1">
      <c r="A90" s="550"/>
      <c r="B90" s="548"/>
      <c r="C90" s="557"/>
      <c r="D90" s="546"/>
      <c r="E90" s="549"/>
      <c r="F90" s="550"/>
      <c r="G90" s="550"/>
      <c r="H90" s="572"/>
      <c r="I90" s="578"/>
      <c r="J90" s="550"/>
      <c r="K90" s="446"/>
      <c r="L90" s="325"/>
      <c r="M90" s="550"/>
      <c r="N90" s="578"/>
      <c r="O90" s="550"/>
      <c r="P90" s="206"/>
      <c r="Q90" s="550"/>
      <c r="R90" s="550"/>
      <c r="S90" s="550"/>
      <c r="T90" s="550"/>
    </row>
    <row r="91" spans="1:20" s="315" customFormat="1" ht="138.75" customHeight="1">
      <c r="A91" s="551"/>
      <c r="B91" s="547"/>
      <c r="C91" s="556"/>
      <c r="D91" s="545"/>
      <c r="E91" s="549"/>
      <c r="F91" s="551"/>
      <c r="G91" s="551"/>
      <c r="H91" s="571"/>
      <c r="I91" s="577"/>
      <c r="J91" s="551"/>
      <c r="K91" s="446"/>
      <c r="L91" s="325"/>
      <c r="M91" s="551"/>
      <c r="N91" s="577"/>
      <c r="O91" s="551"/>
      <c r="P91" s="206"/>
      <c r="Q91" s="551"/>
      <c r="R91" s="551"/>
      <c r="S91" s="551"/>
      <c r="T91" s="551"/>
    </row>
    <row r="92" spans="1:20" s="315" customFormat="1" ht="138.75" customHeight="1">
      <c r="A92" s="550"/>
      <c r="B92" s="548"/>
      <c r="C92" s="557"/>
      <c r="D92" s="546"/>
      <c r="E92" s="549"/>
      <c r="F92" s="550"/>
      <c r="G92" s="550"/>
      <c r="H92" s="572"/>
      <c r="I92" s="578"/>
      <c r="J92" s="550"/>
      <c r="K92" s="446"/>
      <c r="L92" s="325"/>
      <c r="M92" s="550"/>
      <c r="N92" s="578"/>
      <c r="O92" s="550"/>
      <c r="P92" s="206"/>
      <c r="Q92" s="592"/>
      <c r="R92" s="550"/>
      <c r="S92" s="550"/>
      <c r="T92" s="550"/>
    </row>
    <row r="93" spans="1:20" s="315" customFormat="1" ht="138.75" customHeight="1">
      <c r="A93" s="551"/>
      <c r="B93" s="547"/>
      <c r="C93" s="556"/>
      <c r="D93" s="545"/>
      <c r="E93" s="549"/>
      <c r="F93" s="551"/>
      <c r="G93" s="551"/>
      <c r="H93" s="571"/>
      <c r="I93" s="577"/>
      <c r="J93" s="551"/>
      <c r="K93" s="446"/>
      <c r="L93" s="325"/>
      <c r="M93" s="551"/>
      <c r="N93" s="577"/>
      <c r="O93" s="551"/>
      <c r="P93" s="206"/>
      <c r="Q93" s="593"/>
      <c r="R93" s="551"/>
      <c r="S93" s="551"/>
      <c r="T93" s="551"/>
    </row>
    <row r="94" spans="1:20" s="315" customFormat="1" ht="138.75" customHeight="1">
      <c r="A94" s="550"/>
      <c r="B94" s="548"/>
      <c r="C94" s="557"/>
      <c r="D94" s="546"/>
      <c r="E94" s="549"/>
      <c r="F94" s="550"/>
      <c r="G94" s="550"/>
      <c r="H94" s="572"/>
      <c r="I94" s="578"/>
      <c r="J94" s="550"/>
      <c r="K94" s="446"/>
      <c r="L94" s="325"/>
      <c r="M94" s="550"/>
      <c r="N94" s="578"/>
      <c r="O94" s="550"/>
      <c r="P94" s="206"/>
      <c r="Q94" s="592"/>
      <c r="R94" s="550"/>
      <c r="S94" s="550"/>
      <c r="T94" s="550"/>
    </row>
    <row r="95" spans="1:20" s="315" customFormat="1" ht="138.75" customHeight="1">
      <c r="A95" s="551"/>
      <c r="B95" s="547"/>
      <c r="C95" s="556"/>
      <c r="D95" s="545"/>
      <c r="E95" s="549"/>
      <c r="F95" s="551"/>
      <c r="G95" s="551"/>
      <c r="H95" s="571"/>
      <c r="I95" s="577"/>
      <c r="J95" s="551"/>
      <c r="K95" s="446"/>
      <c r="L95" s="325"/>
      <c r="M95" s="551"/>
      <c r="N95" s="577"/>
      <c r="O95" s="551"/>
      <c r="P95" s="206"/>
      <c r="Q95" s="593"/>
      <c r="R95" s="551"/>
      <c r="S95" s="551"/>
      <c r="T95" s="551"/>
    </row>
    <row r="96" spans="1:20" s="315" customFormat="1" ht="138.75" customHeight="1">
      <c r="A96" s="550"/>
      <c r="B96" s="548"/>
      <c r="C96" s="557"/>
      <c r="D96" s="546"/>
      <c r="E96" s="549"/>
      <c r="F96" s="550"/>
      <c r="G96" s="550"/>
      <c r="H96" s="572"/>
      <c r="I96" s="578"/>
      <c r="J96" s="550"/>
      <c r="K96" s="446"/>
      <c r="L96" s="325"/>
      <c r="M96" s="550"/>
      <c r="N96" s="578"/>
      <c r="O96" s="550"/>
      <c r="P96" s="206"/>
      <c r="Q96" s="592"/>
      <c r="R96" s="550"/>
      <c r="S96" s="550"/>
      <c r="T96" s="550"/>
    </row>
    <row r="97" spans="1:20" s="315" customFormat="1" ht="138.75" customHeight="1">
      <c r="A97" s="551"/>
      <c r="B97" s="547"/>
      <c r="C97" s="556"/>
      <c r="D97" s="545"/>
      <c r="E97" s="549"/>
      <c r="F97" s="551"/>
      <c r="G97" s="551"/>
      <c r="H97" s="571"/>
      <c r="I97" s="577"/>
      <c r="J97" s="551"/>
      <c r="K97" s="446"/>
      <c r="L97" s="325"/>
      <c r="M97" s="551"/>
      <c r="N97" s="577"/>
      <c r="O97" s="551"/>
      <c r="P97" s="214"/>
      <c r="Q97" s="593"/>
      <c r="R97" s="551"/>
      <c r="S97" s="551"/>
      <c r="T97" s="551"/>
    </row>
    <row r="98" spans="1:20" s="315" customFormat="1" ht="138.75" customHeight="1">
      <c r="A98" s="550"/>
      <c r="B98" s="548"/>
      <c r="C98" s="557"/>
      <c r="D98" s="546"/>
      <c r="E98" s="549"/>
      <c r="F98" s="550"/>
      <c r="G98" s="550"/>
      <c r="H98" s="572"/>
      <c r="I98" s="578"/>
      <c r="J98" s="550"/>
      <c r="K98" s="446"/>
      <c r="L98" s="325"/>
      <c r="M98" s="550"/>
      <c r="N98" s="578"/>
      <c r="O98" s="550"/>
      <c r="P98" s="206"/>
      <c r="Q98" s="592"/>
      <c r="R98" s="550"/>
      <c r="S98" s="550"/>
      <c r="T98" s="550"/>
    </row>
    <row r="99" spans="1:20" s="315" customFormat="1" ht="138.75" customHeight="1">
      <c r="A99" s="551"/>
      <c r="B99" s="547"/>
      <c r="C99" s="556"/>
      <c r="D99" s="545"/>
      <c r="E99" s="549"/>
      <c r="F99" s="551"/>
      <c r="G99" s="551"/>
      <c r="H99" s="571"/>
      <c r="I99" s="577"/>
      <c r="J99" s="551"/>
      <c r="K99" s="446"/>
      <c r="L99" s="325"/>
      <c r="M99" s="551"/>
      <c r="N99" s="577"/>
      <c r="O99" s="551"/>
      <c r="P99" s="214"/>
      <c r="Q99" s="593"/>
      <c r="R99" s="551"/>
      <c r="S99" s="551"/>
      <c r="T99" s="551"/>
    </row>
    <row r="100" spans="1:20" s="315" customFormat="1" ht="138.75" customHeight="1">
      <c r="A100" s="550"/>
      <c r="B100" s="548"/>
      <c r="C100" s="557"/>
      <c r="D100" s="546"/>
      <c r="E100" s="549"/>
      <c r="F100" s="550"/>
      <c r="G100" s="550"/>
      <c r="H100" s="572"/>
      <c r="I100" s="578"/>
      <c r="J100" s="550"/>
      <c r="K100" s="446"/>
      <c r="L100" s="325"/>
      <c r="M100" s="550"/>
      <c r="N100" s="578"/>
      <c r="O100" s="550"/>
      <c r="P100" s="214"/>
      <c r="Q100" s="592"/>
      <c r="R100" s="550"/>
      <c r="S100" s="550"/>
      <c r="T100" s="550"/>
    </row>
    <row r="101" spans="1:20" s="315" customFormat="1" ht="138.75" customHeight="1">
      <c r="A101" s="551"/>
      <c r="B101" s="547"/>
      <c r="C101" s="556"/>
      <c r="D101" s="545"/>
      <c r="E101" s="549"/>
      <c r="F101" s="551"/>
      <c r="G101" s="551"/>
      <c r="H101" s="571"/>
      <c r="I101" s="577"/>
      <c r="J101" s="551"/>
      <c r="K101" s="446"/>
      <c r="L101" s="325"/>
      <c r="M101" s="551"/>
      <c r="N101" s="577"/>
      <c r="O101" s="551"/>
      <c r="P101" s="214"/>
      <c r="Q101" s="593"/>
      <c r="R101" s="551"/>
      <c r="S101" s="551"/>
      <c r="T101" s="551"/>
    </row>
    <row r="102" spans="1:20" s="315" customFormat="1" ht="138.75" customHeight="1">
      <c r="A102" s="550"/>
      <c r="B102" s="548"/>
      <c r="C102" s="557"/>
      <c r="D102" s="546"/>
      <c r="E102" s="549"/>
      <c r="F102" s="550"/>
      <c r="G102" s="550"/>
      <c r="H102" s="572"/>
      <c r="I102" s="578"/>
      <c r="J102" s="550"/>
      <c r="K102" s="446"/>
      <c r="L102" s="325"/>
      <c r="M102" s="550"/>
      <c r="N102" s="578"/>
      <c r="O102" s="550"/>
      <c r="P102" s="214"/>
      <c r="Q102" s="592"/>
      <c r="R102" s="550"/>
      <c r="S102" s="550"/>
      <c r="T102" s="550"/>
    </row>
    <row r="103" spans="1:20" s="315" customFormat="1" ht="138.75" customHeight="1">
      <c r="A103" s="551"/>
      <c r="B103" s="547"/>
      <c r="C103" s="556"/>
      <c r="D103" s="545"/>
      <c r="E103" s="549"/>
      <c r="F103" s="551"/>
      <c r="G103" s="551"/>
      <c r="H103" s="571"/>
      <c r="I103" s="577"/>
      <c r="J103" s="551"/>
      <c r="K103" s="446"/>
      <c r="L103" s="325"/>
      <c r="M103" s="551"/>
      <c r="N103" s="577"/>
      <c r="O103" s="551"/>
      <c r="P103" s="214"/>
      <c r="Q103" s="593"/>
      <c r="R103" s="551"/>
      <c r="S103" s="551"/>
      <c r="T103" s="551"/>
    </row>
    <row r="104" spans="1:20" s="315" customFormat="1" ht="138.75" customHeight="1">
      <c r="A104" s="550"/>
      <c r="B104" s="548"/>
      <c r="C104" s="557"/>
      <c r="D104" s="546"/>
      <c r="E104" s="549"/>
      <c r="F104" s="550"/>
      <c r="G104" s="550"/>
      <c r="H104" s="572"/>
      <c r="I104" s="578"/>
      <c r="J104" s="550"/>
      <c r="K104" s="446"/>
      <c r="L104" s="325"/>
      <c r="M104" s="550"/>
      <c r="N104" s="578"/>
      <c r="O104" s="550"/>
      <c r="P104" s="214"/>
      <c r="Q104" s="592"/>
      <c r="R104" s="550"/>
      <c r="S104" s="550"/>
      <c r="T104" s="550"/>
    </row>
    <row r="105" spans="1:20" s="315" customFormat="1" ht="138.75" customHeight="1">
      <c r="A105" s="551"/>
      <c r="B105" s="547"/>
      <c r="C105" s="556"/>
      <c r="D105" s="545"/>
      <c r="E105" s="549"/>
      <c r="F105" s="551"/>
      <c r="G105" s="551"/>
      <c r="H105" s="571"/>
      <c r="I105" s="577"/>
      <c r="J105" s="551"/>
      <c r="K105" s="446"/>
      <c r="L105" s="325"/>
      <c r="M105" s="551"/>
      <c r="N105" s="577"/>
      <c r="O105" s="551"/>
      <c r="P105" s="206"/>
      <c r="Q105" s="593"/>
      <c r="R105" s="551"/>
      <c r="S105" s="551"/>
      <c r="T105" s="551"/>
    </row>
    <row r="106" spans="1:20" s="315" customFormat="1" ht="138.75" customHeight="1">
      <c r="A106" s="550"/>
      <c r="B106" s="548"/>
      <c r="C106" s="557"/>
      <c r="D106" s="546"/>
      <c r="E106" s="549"/>
      <c r="F106" s="550"/>
      <c r="G106" s="550"/>
      <c r="H106" s="572"/>
      <c r="I106" s="578"/>
      <c r="J106" s="550"/>
      <c r="K106" s="446"/>
      <c r="L106" s="325"/>
      <c r="M106" s="550"/>
      <c r="N106" s="578"/>
      <c r="O106" s="550"/>
      <c r="P106" s="206"/>
      <c r="Q106" s="592"/>
      <c r="R106" s="550"/>
      <c r="S106" s="550"/>
      <c r="T106" s="550"/>
    </row>
    <row r="107" spans="1:20" s="315" customFormat="1" ht="138.75" customHeight="1">
      <c r="A107" s="551"/>
      <c r="B107" s="547"/>
      <c r="C107" s="556"/>
      <c r="D107" s="545"/>
      <c r="E107" s="549"/>
      <c r="F107" s="551"/>
      <c r="G107" s="551"/>
      <c r="H107" s="571"/>
      <c r="I107" s="577"/>
      <c r="J107" s="551"/>
      <c r="K107" s="446"/>
      <c r="L107" s="325"/>
      <c r="M107" s="551"/>
      <c r="N107" s="577"/>
      <c r="O107" s="551"/>
      <c r="P107" s="206"/>
      <c r="Q107" s="593"/>
      <c r="R107" s="551"/>
      <c r="S107" s="551"/>
      <c r="T107" s="551"/>
    </row>
    <row r="108" spans="1:20" s="315" customFormat="1" ht="138.75" customHeight="1">
      <c r="A108" s="550"/>
      <c r="B108" s="548"/>
      <c r="C108" s="557"/>
      <c r="D108" s="546"/>
      <c r="E108" s="549"/>
      <c r="F108" s="550"/>
      <c r="G108" s="550"/>
      <c r="H108" s="572"/>
      <c r="I108" s="578"/>
      <c r="J108" s="550"/>
      <c r="K108" s="446"/>
      <c r="L108" s="325"/>
      <c r="M108" s="550"/>
      <c r="N108" s="578"/>
      <c r="O108" s="550"/>
      <c r="P108" s="206"/>
      <c r="Q108" s="592"/>
      <c r="R108" s="550"/>
      <c r="S108" s="550"/>
      <c r="T108" s="550"/>
    </row>
    <row r="109" spans="1:20" s="315" customFormat="1" ht="18.75">
      <c r="A109" s="175"/>
      <c r="B109" s="371"/>
      <c r="C109" s="183"/>
      <c r="D109" s="183"/>
      <c r="E109" s="175"/>
      <c r="F109" s="175"/>
      <c r="G109" s="439"/>
      <c r="H109" s="186"/>
      <c r="I109" s="185"/>
      <c r="J109" s="175"/>
      <c r="K109" s="446"/>
      <c r="L109" s="325"/>
      <c r="M109" s="175"/>
      <c r="N109" s="185"/>
      <c r="O109" s="175"/>
      <c r="P109" s="330"/>
      <c r="Q109" s="266"/>
      <c r="R109" s="175"/>
      <c r="S109" s="175"/>
      <c r="T109" s="175"/>
    </row>
    <row r="110" spans="1:20" s="315" customFormat="1" ht="138.75" customHeight="1">
      <c r="A110" s="551"/>
      <c r="B110" s="547"/>
      <c r="C110" s="545"/>
      <c r="D110" s="545"/>
      <c r="E110" s="551"/>
      <c r="F110" s="551"/>
      <c r="G110" s="551"/>
      <c r="H110" s="571"/>
      <c r="I110" s="577"/>
      <c r="J110" s="551"/>
      <c r="K110" s="446"/>
      <c r="L110" s="325"/>
      <c r="M110" s="551"/>
      <c r="N110" s="577"/>
      <c r="O110" s="583"/>
      <c r="P110" s="214"/>
      <c r="Q110" s="266"/>
      <c r="R110" s="175"/>
      <c r="S110" s="175"/>
      <c r="T110" s="175"/>
    </row>
    <row r="111" spans="1:20" s="315" customFormat="1" ht="138.75" customHeight="1">
      <c r="A111" s="552"/>
      <c r="B111" s="555"/>
      <c r="C111" s="559"/>
      <c r="D111" s="559"/>
      <c r="E111" s="552"/>
      <c r="F111" s="552"/>
      <c r="G111" s="552"/>
      <c r="H111" s="573"/>
      <c r="I111" s="579"/>
      <c r="J111" s="552"/>
      <c r="K111" s="446"/>
      <c r="L111" s="325"/>
      <c r="M111" s="552"/>
      <c r="N111" s="579"/>
      <c r="O111" s="584"/>
      <c r="P111" s="214"/>
      <c r="Q111" s="266"/>
      <c r="R111" s="175"/>
      <c r="S111" s="175"/>
      <c r="T111" s="175"/>
    </row>
    <row r="112" spans="1:20" s="315" customFormat="1" ht="138.75" customHeight="1">
      <c r="A112" s="550"/>
      <c r="B112" s="548"/>
      <c r="C112" s="546"/>
      <c r="D112" s="546"/>
      <c r="E112" s="550"/>
      <c r="F112" s="550"/>
      <c r="G112" s="550"/>
      <c r="H112" s="572"/>
      <c r="I112" s="578"/>
      <c r="J112" s="550"/>
      <c r="K112" s="446"/>
      <c r="L112" s="325"/>
      <c r="M112" s="550"/>
      <c r="N112" s="578"/>
      <c r="O112" s="585"/>
      <c r="P112" s="214"/>
      <c r="Q112" s="266"/>
      <c r="R112" s="175"/>
      <c r="S112" s="175"/>
      <c r="T112" s="175"/>
    </row>
    <row r="113" spans="1:20" s="315" customFormat="1" ht="18.75">
      <c r="A113" s="175"/>
      <c r="B113" s="371"/>
      <c r="C113" s="183"/>
      <c r="D113" s="183"/>
      <c r="E113" s="175"/>
      <c r="F113" s="175"/>
      <c r="G113" s="439"/>
      <c r="H113" s="186"/>
      <c r="I113" s="185"/>
      <c r="J113" s="175"/>
      <c r="K113" s="446"/>
      <c r="L113" s="325"/>
      <c r="M113" s="175"/>
      <c r="N113" s="185"/>
      <c r="O113" s="175"/>
      <c r="P113" s="330"/>
      <c r="Q113" s="266"/>
      <c r="R113" s="175"/>
      <c r="S113" s="175"/>
      <c r="T113" s="175"/>
    </row>
    <row r="114" spans="1:20" s="315" customFormat="1" ht="18.75">
      <c r="A114" s="325"/>
      <c r="B114" s="371"/>
      <c r="C114" s="441"/>
      <c r="D114" s="183"/>
      <c r="E114" s="325"/>
      <c r="F114" s="175"/>
      <c r="G114" s="439"/>
      <c r="H114" s="186"/>
      <c r="I114" s="185"/>
      <c r="J114" s="175"/>
      <c r="K114" s="446"/>
      <c r="L114" s="325"/>
      <c r="M114" s="175"/>
      <c r="N114" s="185"/>
      <c r="O114" s="175"/>
      <c r="P114" s="330"/>
      <c r="Q114" s="266"/>
      <c r="R114" s="175"/>
      <c r="S114" s="175"/>
      <c r="T114" s="175"/>
    </row>
    <row r="115" spans="1:20" s="315" customFormat="1" ht="18.75">
      <c r="A115" s="442"/>
      <c r="B115" s="371"/>
      <c r="C115" s="443"/>
      <c r="D115" s="183"/>
      <c r="E115" s="442"/>
      <c r="F115" s="442"/>
      <c r="G115" s="444"/>
      <c r="H115" s="445"/>
      <c r="I115" s="447"/>
      <c r="J115" s="442"/>
      <c r="K115" s="446"/>
      <c r="L115" s="325"/>
      <c r="M115" s="442"/>
      <c r="N115" s="404"/>
      <c r="O115" s="175"/>
      <c r="P115" s="206"/>
      <c r="Q115" s="442"/>
      <c r="R115" s="442"/>
      <c r="S115" s="442"/>
      <c r="T115" s="442"/>
    </row>
    <row r="116" spans="1:20" s="315" customFormat="1" ht="18.75">
      <c r="A116" s="175"/>
      <c r="B116" s="371"/>
      <c r="C116" s="183"/>
      <c r="D116" s="183"/>
      <c r="E116" s="175"/>
      <c r="F116" s="175"/>
      <c r="G116" s="439"/>
      <c r="H116" s="186"/>
      <c r="I116" s="185"/>
      <c r="J116" s="175"/>
      <c r="K116" s="446"/>
      <c r="L116" s="325"/>
      <c r="M116" s="175"/>
      <c r="N116" s="185"/>
      <c r="O116" s="175"/>
      <c r="P116" s="330"/>
      <c r="Q116" s="266"/>
      <c r="R116" s="175"/>
      <c r="S116" s="175"/>
      <c r="T116" s="175"/>
    </row>
    <row r="117" spans="1:20" s="315" customFormat="1" ht="18.75">
      <c r="A117" s="325"/>
      <c r="B117" s="371"/>
      <c r="C117" s="441"/>
      <c r="D117" s="183"/>
      <c r="E117" s="325"/>
      <c r="F117" s="175"/>
      <c r="G117" s="439"/>
      <c r="H117" s="186"/>
      <c r="I117" s="185"/>
      <c r="J117" s="175"/>
      <c r="K117" s="446"/>
      <c r="L117" s="325"/>
      <c r="M117" s="175"/>
      <c r="N117" s="185"/>
      <c r="O117" s="175"/>
      <c r="P117" s="330"/>
      <c r="Q117" s="266"/>
      <c r="R117" s="175"/>
      <c r="S117" s="175"/>
      <c r="T117" s="175"/>
    </row>
    <row r="118" spans="1:20" s="315" customFormat="1" ht="18.75">
      <c r="A118" s="175"/>
      <c r="B118" s="371"/>
      <c r="C118" s="441"/>
      <c r="D118" s="183"/>
      <c r="E118" s="325"/>
      <c r="F118" s="175"/>
      <c r="G118" s="439"/>
      <c r="H118" s="186"/>
      <c r="I118" s="185"/>
      <c r="J118" s="175"/>
      <c r="K118" s="446"/>
      <c r="L118" s="325"/>
      <c r="M118" s="175"/>
      <c r="N118" s="185"/>
      <c r="O118" s="175"/>
      <c r="P118" s="330"/>
      <c r="Q118" s="266"/>
      <c r="R118" s="175"/>
      <c r="S118" s="175"/>
      <c r="T118" s="175"/>
    </row>
    <row r="119" spans="1:20" s="315" customFormat="1" ht="18.75">
      <c r="A119" s="325"/>
      <c r="B119" s="371"/>
      <c r="C119" s="441"/>
      <c r="D119" s="183"/>
      <c r="E119" s="325"/>
      <c r="F119" s="175"/>
      <c r="G119" s="439"/>
      <c r="H119" s="186"/>
      <c r="I119" s="185"/>
      <c r="J119" s="175"/>
      <c r="K119" s="446"/>
      <c r="L119" s="325"/>
      <c r="M119" s="175"/>
      <c r="N119" s="185"/>
      <c r="O119" s="175"/>
      <c r="P119" s="330"/>
      <c r="Q119" s="266"/>
      <c r="R119" s="175"/>
      <c r="S119" s="175"/>
      <c r="T119" s="175"/>
    </row>
    <row r="120" spans="1:20" s="315" customFormat="1" ht="138.75" customHeight="1">
      <c r="A120" s="551"/>
      <c r="B120" s="547"/>
      <c r="C120" s="556"/>
      <c r="D120" s="545"/>
      <c r="E120" s="549"/>
      <c r="F120" s="551"/>
      <c r="G120" s="551"/>
      <c r="H120" s="571"/>
      <c r="I120" s="577"/>
      <c r="J120" s="551"/>
      <c r="K120" s="446"/>
      <c r="L120" s="325"/>
      <c r="M120" s="551"/>
      <c r="N120" s="577"/>
      <c r="O120" s="583"/>
      <c r="P120" s="206"/>
      <c r="Q120" s="593"/>
      <c r="R120" s="551"/>
      <c r="S120" s="551"/>
      <c r="T120" s="551"/>
    </row>
    <row r="121" spans="1:20" s="315" customFormat="1" ht="138.75" customHeight="1">
      <c r="A121" s="550"/>
      <c r="B121" s="548"/>
      <c r="C121" s="557"/>
      <c r="D121" s="546"/>
      <c r="E121" s="549"/>
      <c r="F121" s="550"/>
      <c r="G121" s="550"/>
      <c r="H121" s="572"/>
      <c r="I121" s="578"/>
      <c r="J121" s="550"/>
      <c r="K121" s="446"/>
      <c r="L121" s="325"/>
      <c r="M121" s="550"/>
      <c r="N121" s="578"/>
      <c r="O121" s="585"/>
      <c r="P121" s="206"/>
      <c r="Q121" s="592"/>
      <c r="R121" s="550"/>
      <c r="S121" s="550"/>
      <c r="T121" s="550"/>
    </row>
    <row r="122" spans="1:20" s="315" customFormat="1" ht="18.75">
      <c r="A122" s="175"/>
      <c r="B122" s="371"/>
      <c r="C122" s="183"/>
      <c r="D122" s="183"/>
      <c r="E122" s="175"/>
      <c r="F122" s="175"/>
      <c r="G122" s="439"/>
      <c r="H122" s="186"/>
      <c r="I122" s="185"/>
      <c r="J122" s="175"/>
      <c r="K122" s="446"/>
      <c r="L122" s="325"/>
      <c r="M122" s="175"/>
      <c r="N122" s="185"/>
      <c r="O122" s="175"/>
      <c r="P122" s="330"/>
      <c r="Q122" s="266"/>
      <c r="R122" s="175"/>
      <c r="S122" s="175"/>
      <c r="T122" s="175"/>
    </row>
    <row r="123" spans="1:20" s="315" customFormat="1" ht="138.75" customHeight="1">
      <c r="A123" s="551"/>
      <c r="B123" s="547"/>
      <c r="C123" s="556"/>
      <c r="D123" s="545"/>
      <c r="E123" s="549"/>
      <c r="F123" s="551"/>
      <c r="G123" s="551"/>
      <c r="H123" s="571"/>
      <c r="I123" s="577"/>
      <c r="J123" s="551"/>
      <c r="K123" s="446"/>
      <c r="L123" s="325"/>
      <c r="M123" s="551"/>
      <c r="N123" s="577"/>
      <c r="O123" s="583"/>
      <c r="P123" s="206"/>
      <c r="Q123" s="593"/>
      <c r="R123" s="551"/>
      <c r="S123" s="551"/>
      <c r="T123" s="551"/>
    </row>
    <row r="124" spans="1:20" s="315" customFormat="1" ht="138.75" customHeight="1">
      <c r="A124" s="550"/>
      <c r="B124" s="548"/>
      <c r="C124" s="557"/>
      <c r="D124" s="546"/>
      <c r="E124" s="549"/>
      <c r="F124" s="550"/>
      <c r="G124" s="550"/>
      <c r="H124" s="572"/>
      <c r="I124" s="578"/>
      <c r="J124" s="550"/>
      <c r="K124" s="446"/>
      <c r="L124" s="325"/>
      <c r="M124" s="550"/>
      <c r="N124" s="578"/>
      <c r="O124" s="585"/>
      <c r="P124" s="206"/>
      <c r="Q124" s="592"/>
      <c r="R124" s="550"/>
      <c r="S124" s="550"/>
      <c r="T124" s="550"/>
    </row>
    <row r="125" spans="1:20" s="315" customFormat="1" ht="138.75" customHeight="1">
      <c r="A125" s="551"/>
      <c r="B125" s="547"/>
      <c r="C125" s="556"/>
      <c r="D125" s="545"/>
      <c r="E125" s="549"/>
      <c r="F125" s="551"/>
      <c r="G125" s="551"/>
      <c r="H125" s="571"/>
      <c r="I125" s="577"/>
      <c r="J125" s="551"/>
      <c r="K125" s="446"/>
      <c r="L125" s="325"/>
      <c r="M125" s="551"/>
      <c r="N125" s="577"/>
      <c r="O125" s="583"/>
      <c r="P125" s="206"/>
      <c r="Q125" s="593"/>
      <c r="R125" s="551"/>
      <c r="S125" s="551"/>
      <c r="T125" s="551"/>
    </row>
    <row r="126" spans="1:20" s="315" customFormat="1" ht="138.75" customHeight="1">
      <c r="A126" s="550"/>
      <c r="B126" s="548"/>
      <c r="C126" s="557"/>
      <c r="D126" s="546"/>
      <c r="E126" s="549"/>
      <c r="F126" s="550"/>
      <c r="G126" s="550"/>
      <c r="H126" s="572"/>
      <c r="I126" s="578"/>
      <c r="J126" s="550"/>
      <c r="K126" s="446"/>
      <c r="L126" s="325"/>
      <c r="M126" s="550"/>
      <c r="N126" s="578"/>
      <c r="O126" s="585"/>
      <c r="P126" s="206"/>
      <c r="Q126" s="592"/>
      <c r="R126" s="550"/>
      <c r="S126" s="550"/>
      <c r="T126" s="550"/>
    </row>
    <row r="127" spans="1:20" s="315" customFormat="1" ht="18.75">
      <c r="A127" s="175"/>
      <c r="B127" s="371"/>
      <c r="C127" s="183"/>
      <c r="D127" s="183"/>
      <c r="E127" s="175"/>
      <c r="F127" s="175"/>
      <c r="G127" s="439"/>
      <c r="H127" s="186"/>
      <c r="I127" s="185"/>
      <c r="J127" s="175"/>
      <c r="K127" s="446"/>
      <c r="L127" s="325"/>
      <c r="M127" s="175"/>
      <c r="N127" s="185"/>
      <c r="O127" s="175"/>
      <c r="P127" s="214"/>
      <c r="Q127" s="266"/>
      <c r="R127" s="175"/>
      <c r="S127" s="175"/>
      <c r="T127" s="175"/>
    </row>
    <row r="128" spans="1:20" s="315" customFormat="1" ht="18.75">
      <c r="A128" s="325"/>
      <c r="B128" s="371"/>
      <c r="C128" s="441"/>
      <c r="D128" s="183"/>
      <c r="E128" s="325"/>
      <c r="F128" s="175"/>
      <c r="G128" s="439"/>
      <c r="H128" s="186"/>
      <c r="I128" s="185"/>
      <c r="J128" s="175"/>
      <c r="K128" s="446"/>
      <c r="L128" s="325"/>
      <c r="M128" s="175"/>
      <c r="N128" s="185"/>
      <c r="O128" s="175"/>
      <c r="P128" s="214"/>
      <c r="Q128" s="266"/>
      <c r="R128" s="175"/>
      <c r="S128" s="175"/>
      <c r="T128" s="175"/>
    </row>
    <row r="129" spans="1:20" s="315" customFormat="1" ht="138.75" customHeight="1">
      <c r="A129" s="551"/>
      <c r="B129" s="547"/>
      <c r="C129" s="556"/>
      <c r="D129" s="545"/>
      <c r="E129" s="549"/>
      <c r="F129" s="551"/>
      <c r="G129" s="551"/>
      <c r="H129" s="571"/>
      <c r="I129" s="577"/>
      <c r="J129" s="551"/>
      <c r="K129" s="446"/>
      <c r="L129" s="325"/>
      <c r="M129" s="551"/>
      <c r="N129" s="577"/>
      <c r="O129" s="583"/>
      <c r="P129" s="449"/>
      <c r="Q129" s="593"/>
      <c r="R129" s="551"/>
      <c r="S129" s="551"/>
      <c r="T129" s="551"/>
    </row>
    <row r="130" spans="1:20" s="315" customFormat="1" ht="138.75" customHeight="1">
      <c r="A130" s="550"/>
      <c r="B130" s="548"/>
      <c r="C130" s="557"/>
      <c r="D130" s="546"/>
      <c r="E130" s="549"/>
      <c r="F130" s="550"/>
      <c r="G130" s="550"/>
      <c r="H130" s="572"/>
      <c r="I130" s="578"/>
      <c r="J130" s="550"/>
      <c r="K130" s="446"/>
      <c r="L130" s="325"/>
      <c r="M130" s="550"/>
      <c r="N130" s="578"/>
      <c r="O130" s="585"/>
      <c r="P130" s="206"/>
      <c r="Q130" s="592"/>
      <c r="R130" s="550"/>
      <c r="S130" s="550"/>
      <c r="T130" s="550"/>
    </row>
    <row r="131" spans="1:20" s="315" customFormat="1" ht="138.75" customHeight="1">
      <c r="A131" s="551"/>
      <c r="B131" s="547"/>
      <c r="C131" s="556"/>
      <c r="D131" s="545"/>
      <c r="E131" s="549"/>
      <c r="F131" s="551"/>
      <c r="G131" s="551"/>
      <c r="H131" s="571"/>
      <c r="I131" s="577"/>
      <c r="J131" s="551"/>
      <c r="K131" s="446"/>
      <c r="L131" s="325"/>
      <c r="M131" s="551"/>
      <c r="N131" s="577"/>
      <c r="O131" s="583"/>
      <c r="P131" s="206"/>
      <c r="Q131" s="593"/>
      <c r="R131" s="551"/>
      <c r="S131" s="551"/>
      <c r="T131" s="551"/>
    </row>
    <row r="132" spans="1:20" s="315" customFormat="1" ht="138.75" customHeight="1">
      <c r="A132" s="550"/>
      <c r="B132" s="548"/>
      <c r="C132" s="557"/>
      <c r="D132" s="546"/>
      <c r="E132" s="549"/>
      <c r="F132" s="550"/>
      <c r="G132" s="550"/>
      <c r="H132" s="572"/>
      <c r="I132" s="578"/>
      <c r="J132" s="550"/>
      <c r="K132" s="446"/>
      <c r="L132" s="325"/>
      <c r="M132" s="550"/>
      <c r="N132" s="578"/>
      <c r="O132" s="585"/>
      <c r="P132" s="206"/>
      <c r="Q132" s="592"/>
      <c r="R132" s="550"/>
      <c r="S132" s="550"/>
      <c r="T132" s="550"/>
    </row>
    <row r="133" spans="1:20" s="315" customFormat="1" ht="18.75">
      <c r="A133" s="231"/>
      <c r="B133" s="371"/>
      <c r="C133" s="377"/>
      <c r="D133" s="183"/>
      <c r="E133" s="231"/>
      <c r="F133" s="231"/>
      <c r="G133" s="448"/>
      <c r="H133" s="379"/>
      <c r="I133" s="404"/>
      <c r="J133" s="231"/>
      <c r="K133" s="446"/>
      <c r="L133" s="325"/>
      <c r="M133" s="231"/>
      <c r="N133" s="404"/>
      <c r="O133" s="175"/>
      <c r="P133" s="206"/>
      <c r="Q133" s="442"/>
      <c r="R133" s="442"/>
      <c r="S133" s="442"/>
      <c r="T133" s="442"/>
    </row>
    <row r="134" spans="1:20" s="315" customFormat="1" ht="138.75" customHeight="1">
      <c r="A134" s="551"/>
      <c r="B134" s="547"/>
      <c r="C134" s="556"/>
      <c r="D134" s="545"/>
      <c r="E134" s="549"/>
      <c r="F134" s="551"/>
      <c r="G134" s="549"/>
      <c r="H134" s="571"/>
      <c r="I134" s="577"/>
      <c r="J134" s="551"/>
      <c r="K134" s="446"/>
      <c r="L134" s="325"/>
      <c r="M134" s="551"/>
      <c r="N134" s="577"/>
      <c r="O134" s="583"/>
      <c r="P134" s="206"/>
      <c r="Q134" s="593"/>
      <c r="R134" s="551"/>
      <c r="S134" s="551"/>
      <c r="T134" s="551"/>
    </row>
    <row r="135" spans="1:20" s="315" customFormat="1" ht="138.75" customHeight="1">
      <c r="A135" s="550"/>
      <c r="B135" s="548"/>
      <c r="C135" s="557"/>
      <c r="D135" s="546"/>
      <c r="E135" s="549"/>
      <c r="F135" s="550"/>
      <c r="G135" s="549"/>
      <c r="H135" s="572"/>
      <c r="I135" s="578"/>
      <c r="J135" s="550"/>
      <c r="K135" s="446"/>
      <c r="L135" s="325"/>
      <c r="M135" s="550"/>
      <c r="N135" s="578"/>
      <c r="O135" s="585"/>
      <c r="P135" s="206"/>
      <c r="Q135" s="592"/>
      <c r="R135" s="550"/>
      <c r="S135" s="550"/>
      <c r="T135" s="550"/>
    </row>
    <row r="136" spans="1:20" s="315" customFormat="1" ht="18.75">
      <c r="A136" s="175"/>
      <c r="B136" s="371"/>
      <c r="C136" s="183"/>
      <c r="D136" s="183"/>
      <c r="E136" s="175"/>
      <c r="F136" s="175"/>
      <c r="G136" s="439"/>
      <c r="H136" s="186"/>
      <c r="I136" s="185"/>
      <c r="J136" s="175"/>
      <c r="K136" s="446"/>
      <c r="L136" s="325"/>
      <c r="M136" s="175"/>
      <c r="N136" s="185"/>
      <c r="O136" s="175"/>
      <c r="P136" s="214"/>
      <c r="Q136" s="266"/>
      <c r="R136" s="175"/>
      <c r="S136" s="175"/>
      <c r="T136" s="175"/>
    </row>
    <row r="137" spans="1:20" s="315" customFormat="1" ht="138.75" customHeight="1">
      <c r="A137" s="551"/>
      <c r="B137" s="547"/>
      <c r="C137" s="556"/>
      <c r="D137" s="545"/>
      <c r="E137" s="549"/>
      <c r="F137" s="551"/>
      <c r="G137" s="551"/>
      <c r="H137" s="571"/>
      <c r="I137" s="577"/>
      <c r="J137" s="551"/>
      <c r="K137" s="446"/>
      <c r="L137" s="325"/>
      <c r="M137" s="551"/>
      <c r="N137" s="577"/>
      <c r="O137" s="583"/>
      <c r="P137" s="206"/>
      <c r="Q137" s="593"/>
      <c r="R137" s="551"/>
      <c r="S137" s="551"/>
      <c r="T137" s="551"/>
    </row>
    <row r="138" spans="1:20" s="315" customFormat="1" ht="138.75" customHeight="1">
      <c r="A138" s="550"/>
      <c r="B138" s="548"/>
      <c r="C138" s="557"/>
      <c r="D138" s="546"/>
      <c r="E138" s="549"/>
      <c r="F138" s="550"/>
      <c r="G138" s="550"/>
      <c r="H138" s="572"/>
      <c r="I138" s="578"/>
      <c r="J138" s="550"/>
      <c r="K138" s="446"/>
      <c r="L138" s="325"/>
      <c r="M138" s="550"/>
      <c r="N138" s="578"/>
      <c r="O138" s="585"/>
      <c r="P138" s="206"/>
      <c r="Q138" s="592"/>
      <c r="R138" s="550"/>
      <c r="S138" s="550"/>
      <c r="T138" s="550"/>
    </row>
    <row r="139" spans="1:20" s="315" customFormat="1" ht="138.75" customHeight="1">
      <c r="A139" s="551"/>
      <c r="B139" s="547"/>
      <c r="C139" s="556"/>
      <c r="D139" s="545"/>
      <c r="E139" s="549"/>
      <c r="F139" s="551"/>
      <c r="G139" s="551"/>
      <c r="H139" s="571"/>
      <c r="I139" s="577"/>
      <c r="J139" s="551"/>
      <c r="K139" s="446"/>
      <c r="L139" s="325"/>
      <c r="M139" s="551"/>
      <c r="N139" s="577"/>
      <c r="O139" s="583"/>
      <c r="P139" s="206"/>
      <c r="Q139" s="593"/>
      <c r="R139" s="551"/>
      <c r="S139" s="551"/>
      <c r="T139" s="551"/>
    </row>
    <row r="140" spans="1:20" s="315" customFormat="1" ht="138.75" customHeight="1">
      <c r="A140" s="550"/>
      <c r="B140" s="548"/>
      <c r="C140" s="557"/>
      <c r="D140" s="546"/>
      <c r="E140" s="549"/>
      <c r="F140" s="550"/>
      <c r="G140" s="550"/>
      <c r="H140" s="572"/>
      <c r="I140" s="578"/>
      <c r="J140" s="550"/>
      <c r="K140" s="446"/>
      <c r="L140" s="325"/>
      <c r="M140" s="550"/>
      <c r="N140" s="578"/>
      <c r="O140" s="585"/>
      <c r="P140" s="206"/>
      <c r="Q140" s="592"/>
      <c r="R140" s="550"/>
      <c r="S140" s="550"/>
      <c r="T140" s="550"/>
    </row>
    <row r="141" spans="1:20" s="315" customFormat="1" ht="138.75" customHeight="1">
      <c r="A141" s="551"/>
      <c r="B141" s="547"/>
      <c r="C141" s="556"/>
      <c r="D141" s="545"/>
      <c r="E141" s="549"/>
      <c r="F141" s="551"/>
      <c r="G141" s="551"/>
      <c r="H141" s="571"/>
      <c r="I141" s="577"/>
      <c r="J141" s="551"/>
      <c r="K141" s="446"/>
      <c r="L141" s="325"/>
      <c r="M141" s="551"/>
      <c r="N141" s="577"/>
      <c r="O141" s="583"/>
      <c r="P141" s="206"/>
      <c r="Q141" s="593"/>
      <c r="R141" s="551"/>
      <c r="S141" s="551"/>
      <c r="T141" s="551"/>
    </row>
    <row r="142" spans="1:20" s="315" customFormat="1" ht="138.75" customHeight="1">
      <c r="A142" s="550"/>
      <c r="B142" s="548"/>
      <c r="C142" s="557"/>
      <c r="D142" s="546"/>
      <c r="E142" s="549"/>
      <c r="F142" s="550"/>
      <c r="G142" s="550"/>
      <c r="H142" s="572"/>
      <c r="I142" s="578"/>
      <c r="J142" s="550"/>
      <c r="K142" s="446"/>
      <c r="L142" s="325"/>
      <c r="M142" s="550"/>
      <c r="N142" s="578"/>
      <c r="O142" s="585"/>
      <c r="P142" s="206"/>
      <c r="Q142" s="592"/>
      <c r="R142" s="550"/>
      <c r="S142" s="550"/>
      <c r="T142" s="550"/>
    </row>
    <row r="143" spans="1:20" s="315" customFormat="1" ht="138.75" customHeight="1">
      <c r="A143" s="549"/>
      <c r="B143" s="547"/>
      <c r="C143" s="558"/>
      <c r="D143" s="545"/>
      <c r="E143" s="549"/>
      <c r="F143" s="551"/>
      <c r="G143" s="551"/>
      <c r="H143" s="571"/>
      <c r="I143" s="577"/>
      <c r="J143" s="551"/>
      <c r="K143" s="446"/>
      <c r="L143" s="325"/>
      <c r="M143" s="551"/>
      <c r="N143" s="577"/>
      <c r="O143" s="583"/>
      <c r="P143" s="206"/>
      <c r="Q143" s="593"/>
      <c r="R143" s="551"/>
      <c r="S143" s="551"/>
      <c r="T143" s="551"/>
    </row>
    <row r="144" spans="1:20" s="315" customFormat="1" ht="138.75" customHeight="1">
      <c r="A144" s="550"/>
      <c r="B144" s="548"/>
      <c r="C144" s="557"/>
      <c r="D144" s="546"/>
      <c r="E144" s="550"/>
      <c r="F144" s="550"/>
      <c r="G144" s="550"/>
      <c r="H144" s="572"/>
      <c r="I144" s="578"/>
      <c r="J144" s="550"/>
      <c r="K144" s="446"/>
      <c r="L144" s="325"/>
      <c r="M144" s="550"/>
      <c r="N144" s="578"/>
      <c r="O144" s="585"/>
      <c r="P144" s="206"/>
      <c r="Q144" s="592"/>
      <c r="R144" s="550"/>
      <c r="S144" s="550"/>
      <c r="T144" s="550"/>
    </row>
    <row r="145" spans="1:20" s="315" customFormat="1" ht="18.75">
      <c r="A145" s="175"/>
      <c r="B145" s="371"/>
      <c r="C145" s="183"/>
      <c r="D145" s="183"/>
      <c r="E145" s="175"/>
      <c r="F145" s="175"/>
      <c r="G145" s="439"/>
      <c r="H145" s="186"/>
      <c r="I145" s="185"/>
      <c r="J145" s="175"/>
      <c r="K145" s="446"/>
      <c r="L145" s="325"/>
      <c r="M145" s="175"/>
      <c r="N145" s="185"/>
      <c r="O145" s="175"/>
      <c r="P145" s="214"/>
      <c r="Q145" s="266"/>
      <c r="R145" s="175"/>
      <c r="S145" s="175"/>
      <c r="T145" s="175"/>
    </row>
    <row r="146" spans="1:20" s="315" customFormat="1" ht="138.75" customHeight="1">
      <c r="A146" s="551"/>
      <c r="B146" s="547"/>
      <c r="C146" s="556"/>
      <c r="D146" s="545"/>
      <c r="E146" s="549"/>
      <c r="F146" s="551"/>
      <c r="G146" s="551"/>
      <c r="H146" s="571"/>
      <c r="I146" s="577"/>
      <c r="J146" s="551"/>
      <c r="K146" s="446"/>
      <c r="L146" s="325"/>
      <c r="M146" s="551"/>
      <c r="N146" s="577"/>
      <c r="O146" s="583"/>
      <c r="P146" s="206"/>
      <c r="Q146" s="593"/>
      <c r="R146" s="551"/>
      <c r="S146" s="551"/>
      <c r="T146" s="551"/>
    </row>
    <row r="147" spans="1:20" s="315" customFormat="1" ht="138.75" customHeight="1">
      <c r="A147" s="550"/>
      <c r="B147" s="548"/>
      <c r="C147" s="557"/>
      <c r="D147" s="546"/>
      <c r="E147" s="549"/>
      <c r="F147" s="550"/>
      <c r="G147" s="550"/>
      <c r="H147" s="572"/>
      <c r="I147" s="578"/>
      <c r="J147" s="550"/>
      <c r="K147" s="446"/>
      <c r="L147" s="325"/>
      <c r="M147" s="550"/>
      <c r="N147" s="578"/>
      <c r="O147" s="585"/>
      <c r="P147" s="206"/>
      <c r="Q147" s="592"/>
      <c r="R147" s="550"/>
      <c r="S147" s="550"/>
      <c r="T147" s="550"/>
    </row>
    <row r="148" spans="1:20" s="315" customFormat="1" ht="18.75">
      <c r="A148" s="175"/>
      <c r="B148" s="371"/>
      <c r="C148" s="183"/>
      <c r="D148" s="183"/>
      <c r="E148" s="175"/>
      <c r="F148" s="175"/>
      <c r="G148" s="439"/>
      <c r="H148" s="186"/>
      <c r="I148" s="185"/>
      <c r="J148" s="175"/>
      <c r="K148" s="446"/>
      <c r="L148" s="325"/>
      <c r="M148" s="175"/>
      <c r="N148" s="185"/>
      <c r="O148" s="175"/>
      <c r="P148" s="214"/>
      <c r="Q148" s="266"/>
      <c r="R148" s="175"/>
      <c r="S148" s="175"/>
      <c r="T148" s="175"/>
    </row>
    <row r="149" spans="1:20" s="315" customFormat="1" ht="138.75" customHeight="1">
      <c r="A149" s="551"/>
      <c r="B149" s="547"/>
      <c r="C149" s="556"/>
      <c r="D149" s="545"/>
      <c r="E149" s="549"/>
      <c r="F149" s="551"/>
      <c r="G149" s="551"/>
      <c r="H149" s="571"/>
      <c r="I149" s="577"/>
      <c r="J149" s="551"/>
      <c r="K149" s="446"/>
      <c r="L149" s="325"/>
      <c r="M149" s="551"/>
      <c r="N149" s="577"/>
      <c r="O149" s="583"/>
      <c r="P149" s="206"/>
      <c r="Q149" s="593"/>
      <c r="R149" s="551"/>
      <c r="S149" s="551"/>
      <c r="T149" s="551"/>
    </row>
    <row r="150" spans="1:20" s="315" customFormat="1" ht="138.75" customHeight="1">
      <c r="A150" s="550"/>
      <c r="B150" s="548"/>
      <c r="C150" s="557"/>
      <c r="D150" s="546"/>
      <c r="E150" s="549"/>
      <c r="F150" s="550"/>
      <c r="G150" s="550"/>
      <c r="H150" s="572"/>
      <c r="I150" s="578"/>
      <c r="J150" s="550"/>
      <c r="K150" s="446"/>
      <c r="L150" s="325"/>
      <c r="M150" s="550"/>
      <c r="N150" s="578"/>
      <c r="O150" s="585"/>
      <c r="P150" s="206"/>
      <c r="Q150" s="592"/>
      <c r="R150" s="550"/>
      <c r="S150" s="550"/>
      <c r="T150" s="550"/>
    </row>
    <row r="151" spans="1:20" s="315" customFormat="1" ht="138.75" customHeight="1">
      <c r="A151" s="551"/>
      <c r="B151" s="547"/>
      <c r="C151" s="556"/>
      <c r="D151" s="545"/>
      <c r="E151" s="549"/>
      <c r="F151" s="551"/>
      <c r="G151" s="448"/>
      <c r="H151" s="571"/>
      <c r="I151" s="577"/>
      <c r="J151" s="551"/>
      <c r="K151" s="446"/>
      <c r="L151" s="325"/>
      <c r="M151" s="551"/>
      <c r="N151" s="577"/>
      <c r="O151" s="583"/>
      <c r="P151" s="206"/>
      <c r="Q151" s="593"/>
      <c r="R151" s="551"/>
      <c r="S151" s="551"/>
      <c r="T151" s="551"/>
    </row>
    <row r="152" spans="1:20" s="315" customFormat="1" ht="138.75" customHeight="1">
      <c r="A152" s="550"/>
      <c r="B152" s="548"/>
      <c r="C152" s="557"/>
      <c r="D152" s="546"/>
      <c r="E152" s="549"/>
      <c r="F152" s="550"/>
      <c r="G152" s="439"/>
      <c r="H152" s="572"/>
      <c r="I152" s="578"/>
      <c r="J152" s="550"/>
      <c r="K152" s="446"/>
      <c r="L152" s="325"/>
      <c r="M152" s="550"/>
      <c r="N152" s="578"/>
      <c r="O152" s="585"/>
      <c r="P152" s="206"/>
      <c r="Q152" s="592"/>
      <c r="R152" s="550"/>
      <c r="S152" s="550"/>
      <c r="T152" s="550"/>
    </row>
    <row r="153" spans="1:20" s="315" customFormat="1" ht="138.75" customHeight="1">
      <c r="A153" s="549"/>
      <c r="B153" s="547"/>
      <c r="C153" s="558"/>
      <c r="D153" s="545"/>
      <c r="E153" s="549"/>
      <c r="F153" s="551"/>
      <c r="G153" s="551"/>
      <c r="H153" s="571"/>
      <c r="I153" s="577"/>
      <c r="J153" s="551"/>
      <c r="K153" s="446"/>
      <c r="L153" s="325"/>
      <c r="M153" s="551"/>
      <c r="N153" s="577"/>
      <c r="O153" s="583"/>
      <c r="P153" s="206"/>
      <c r="Q153" s="593"/>
      <c r="R153" s="551"/>
      <c r="S153" s="551"/>
      <c r="T153" s="551"/>
    </row>
    <row r="154" spans="1:20" s="315" customFormat="1" ht="138.75" customHeight="1">
      <c r="A154" s="550"/>
      <c r="B154" s="548"/>
      <c r="C154" s="557"/>
      <c r="D154" s="546"/>
      <c r="E154" s="550"/>
      <c r="F154" s="550"/>
      <c r="G154" s="550"/>
      <c r="H154" s="572"/>
      <c r="I154" s="578"/>
      <c r="J154" s="550"/>
      <c r="K154" s="446"/>
      <c r="L154" s="325"/>
      <c r="M154" s="550"/>
      <c r="N154" s="578"/>
      <c r="O154" s="585"/>
      <c r="P154" s="206"/>
      <c r="Q154" s="592"/>
      <c r="R154" s="550"/>
      <c r="S154" s="550"/>
      <c r="T154" s="550"/>
    </row>
    <row r="155" spans="1:20" s="315" customFormat="1" ht="18.75">
      <c r="A155" s="175"/>
      <c r="B155" s="371"/>
      <c r="C155" s="183"/>
      <c r="D155" s="183"/>
      <c r="E155" s="175"/>
      <c r="F155" s="175"/>
      <c r="G155" s="439"/>
      <c r="H155" s="186"/>
      <c r="I155" s="185"/>
      <c r="J155" s="175"/>
      <c r="K155" s="446"/>
      <c r="L155" s="325"/>
      <c r="M155" s="175"/>
      <c r="N155" s="185"/>
      <c r="O155" s="175"/>
      <c r="P155" s="214"/>
      <c r="Q155" s="266"/>
      <c r="R155" s="175"/>
      <c r="S155" s="175"/>
      <c r="T155" s="175"/>
    </row>
    <row r="156" spans="1:20" s="315" customFormat="1" ht="18.75">
      <c r="A156" s="325"/>
      <c r="B156" s="371"/>
      <c r="C156" s="441"/>
      <c r="D156" s="183"/>
      <c r="E156" s="325"/>
      <c r="F156" s="175"/>
      <c r="G156" s="439"/>
      <c r="H156" s="186"/>
      <c r="I156" s="185"/>
      <c r="J156" s="175"/>
      <c r="K156" s="446"/>
      <c r="L156" s="325"/>
      <c r="M156" s="175"/>
      <c r="N156" s="185"/>
      <c r="O156" s="175"/>
      <c r="P156" s="214"/>
      <c r="Q156" s="266"/>
      <c r="R156" s="175"/>
      <c r="S156" s="175"/>
      <c r="T156" s="175"/>
    </row>
    <row r="157" spans="1:20" s="315" customFormat="1" ht="18.75">
      <c r="A157" s="325"/>
      <c r="B157" s="371"/>
      <c r="C157" s="441"/>
      <c r="D157" s="183"/>
      <c r="E157" s="325"/>
      <c r="F157" s="175"/>
      <c r="G157" s="439"/>
      <c r="H157" s="186"/>
      <c r="I157" s="185"/>
      <c r="J157" s="175"/>
      <c r="K157" s="446"/>
      <c r="L157" s="325"/>
      <c r="M157" s="175"/>
      <c r="N157" s="185"/>
      <c r="O157" s="175"/>
      <c r="P157" s="214"/>
      <c r="Q157" s="266"/>
      <c r="R157" s="175"/>
      <c r="S157" s="175"/>
      <c r="T157" s="175"/>
    </row>
    <row r="158" spans="1:20" s="315" customFormat="1" ht="18.75">
      <c r="A158" s="325"/>
      <c r="B158" s="371"/>
      <c r="C158" s="441"/>
      <c r="D158" s="183"/>
      <c r="E158" s="325"/>
      <c r="F158" s="175"/>
      <c r="G158" s="439"/>
      <c r="H158" s="186"/>
      <c r="I158" s="185"/>
      <c r="J158" s="175"/>
      <c r="K158" s="446"/>
      <c r="L158" s="325"/>
      <c r="M158" s="175"/>
      <c r="N158" s="185"/>
      <c r="O158" s="175"/>
      <c r="P158" s="214"/>
      <c r="Q158" s="266"/>
      <c r="R158" s="175"/>
      <c r="S158" s="175"/>
      <c r="T158" s="175"/>
    </row>
    <row r="159" spans="1:20" s="315" customFormat="1" ht="18.75">
      <c r="A159" s="325"/>
      <c r="B159" s="371"/>
      <c r="C159" s="441"/>
      <c r="D159" s="183"/>
      <c r="E159" s="325"/>
      <c r="F159" s="175"/>
      <c r="G159" s="439"/>
      <c r="H159" s="186"/>
      <c r="I159" s="185"/>
      <c r="J159" s="175"/>
      <c r="K159" s="446"/>
      <c r="L159" s="325"/>
      <c r="M159" s="175"/>
      <c r="N159" s="185"/>
      <c r="O159" s="175"/>
      <c r="P159" s="214"/>
      <c r="Q159" s="266"/>
      <c r="R159" s="175"/>
      <c r="S159" s="175"/>
      <c r="T159" s="175"/>
    </row>
    <row r="160" spans="1:20" s="315" customFormat="1" ht="18.75">
      <c r="A160" s="231"/>
      <c r="B160" s="371"/>
      <c r="C160" s="377"/>
      <c r="D160" s="183"/>
      <c r="E160" s="231"/>
      <c r="F160" s="231"/>
      <c r="G160" s="448"/>
      <c r="H160" s="379"/>
      <c r="I160" s="404"/>
      <c r="J160" s="231"/>
      <c r="K160" s="446"/>
      <c r="L160" s="325"/>
      <c r="M160" s="231"/>
      <c r="N160" s="404"/>
      <c r="O160" s="175"/>
      <c r="P160" s="206"/>
      <c r="Q160" s="440"/>
      <c r="R160" s="231"/>
      <c r="S160" s="231"/>
      <c r="T160" s="231"/>
    </row>
    <row r="161" spans="1:20" s="315" customFormat="1" ht="18.75">
      <c r="A161" s="175"/>
      <c r="B161" s="371"/>
      <c r="C161" s="183"/>
      <c r="D161" s="183"/>
      <c r="E161" s="175"/>
      <c r="F161" s="175"/>
      <c r="G161" s="439"/>
      <c r="H161" s="186"/>
      <c r="I161" s="185"/>
      <c r="J161" s="175"/>
      <c r="K161" s="446"/>
      <c r="L161" s="325"/>
      <c r="M161" s="175"/>
      <c r="N161" s="185"/>
      <c r="O161" s="175"/>
      <c r="P161" s="214"/>
      <c r="Q161" s="266"/>
      <c r="R161" s="175"/>
      <c r="S161" s="175"/>
      <c r="T161" s="175"/>
    </row>
    <row r="162" spans="1:20" s="315" customFormat="1" ht="18.75">
      <c r="A162" s="325"/>
      <c r="B162" s="371"/>
      <c r="C162" s="441"/>
      <c r="D162" s="183"/>
      <c r="E162" s="325"/>
      <c r="F162" s="175"/>
      <c r="G162" s="439"/>
      <c r="H162" s="186"/>
      <c r="I162" s="185"/>
      <c r="J162" s="175"/>
      <c r="K162" s="446"/>
      <c r="L162" s="325"/>
      <c r="M162" s="175"/>
      <c r="N162" s="185"/>
      <c r="O162" s="175"/>
      <c r="P162" s="214"/>
      <c r="Q162" s="266"/>
      <c r="R162" s="175"/>
      <c r="S162" s="175"/>
      <c r="T162" s="175"/>
    </row>
    <row r="163" spans="1:20" s="315" customFormat="1" ht="18.75">
      <c r="A163" s="325"/>
      <c r="B163" s="371"/>
      <c r="C163" s="441"/>
      <c r="D163" s="183"/>
      <c r="E163" s="325"/>
      <c r="F163" s="175"/>
      <c r="G163" s="439"/>
      <c r="H163" s="186"/>
      <c r="I163" s="185"/>
      <c r="J163" s="175"/>
      <c r="K163" s="446"/>
      <c r="L163" s="325"/>
      <c r="M163" s="175"/>
      <c r="N163" s="185"/>
      <c r="O163" s="175"/>
      <c r="P163" s="214"/>
      <c r="Q163" s="266"/>
      <c r="R163" s="175"/>
      <c r="S163" s="175"/>
      <c r="T163" s="175"/>
    </row>
    <row r="164" spans="1:20" s="315" customFormat="1" ht="138.75" customHeight="1">
      <c r="A164" s="549"/>
      <c r="B164" s="547"/>
      <c r="C164" s="558"/>
      <c r="D164" s="545"/>
      <c r="E164" s="549"/>
      <c r="F164" s="551"/>
      <c r="G164" s="551"/>
      <c r="H164" s="571"/>
      <c r="I164" s="577"/>
      <c r="J164" s="551"/>
      <c r="K164" s="399"/>
      <c r="L164" s="325"/>
      <c r="M164" s="551"/>
      <c r="N164" s="577"/>
      <c r="O164" s="583"/>
      <c r="P164" s="206"/>
      <c r="Q164" s="593"/>
      <c r="R164" s="551"/>
      <c r="S164" s="551"/>
      <c r="T164" s="551"/>
    </row>
    <row r="165" spans="1:20" s="315" customFormat="1" ht="138.75" customHeight="1">
      <c r="A165" s="550"/>
      <c r="B165" s="548"/>
      <c r="C165" s="557"/>
      <c r="D165" s="546"/>
      <c r="E165" s="550"/>
      <c r="F165" s="550"/>
      <c r="G165" s="550"/>
      <c r="H165" s="572"/>
      <c r="I165" s="578"/>
      <c r="J165" s="550"/>
      <c r="K165" s="446"/>
      <c r="L165" s="325"/>
      <c r="M165" s="550"/>
      <c r="N165" s="578"/>
      <c r="O165" s="585"/>
      <c r="P165" s="206"/>
      <c r="Q165" s="592"/>
      <c r="R165" s="550"/>
      <c r="S165" s="550"/>
      <c r="T165" s="550"/>
    </row>
    <row r="166" spans="1:20" s="315" customFormat="1" ht="18.75">
      <c r="A166" s="175"/>
      <c r="B166" s="371"/>
      <c r="C166" s="183"/>
      <c r="D166" s="183"/>
      <c r="E166" s="175"/>
      <c r="F166" s="175"/>
      <c r="G166" s="439"/>
      <c r="H166" s="186"/>
      <c r="I166" s="185"/>
      <c r="J166" s="175"/>
      <c r="K166" s="446"/>
      <c r="L166" s="325"/>
      <c r="M166" s="175"/>
      <c r="N166" s="185"/>
      <c r="O166" s="175"/>
      <c r="P166" s="214"/>
      <c r="Q166" s="266"/>
      <c r="R166" s="175"/>
      <c r="S166" s="175"/>
      <c r="T166" s="175"/>
    </row>
    <row r="167" spans="1:20" s="315" customFormat="1" ht="18.75">
      <c r="A167" s="325"/>
      <c r="B167" s="371"/>
      <c r="C167" s="441"/>
      <c r="D167" s="183"/>
      <c r="E167" s="325"/>
      <c r="F167" s="175"/>
      <c r="G167" s="439"/>
      <c r="H167" s="186"/>
      <c r="I167" s="185"/>
      <c r="J167" s="175"/>
      <c r="K167" s="446"/>
      <c r="L167" s="325"/>
      <c r="M167" s="175"/>
      <c r="N167" s="185"/>
      <c r="O167" s="175"/>
      <c r="P167" s="214"/>
      <c r="Q167" s="266"/>
      <c r="R167" s="175"/>
      <c r="S167" s="175"/>
      <c r="T167" s="175"/>
    </row>
    <row r="168" spans="1:20" s="315" customFormat="1" ht="138.75" customHeight="1">
      <c r="A168" s="551"/>
      <c r="B168" s="547"/>
      <c r="C168" s="545"/>
      <c r="D168" s="545"/>
      <c r="E168" s="551"/>
      <c r="F168" s="551"/>
      <c r="G168" s="551"/>
      <c r="H168" s="571"/>
      <c r="I168" s="577"/>
      <c r="J168" s="551"/>
      <c r="K168" s="446"/>
      <c r="L168" s="325"/>
      <c r="M168" s="551"/>
      <c r="N168" s="577"/>
      <c r="O168" s="551"/>
      <c r="P168" s="206"/>
      <c r="Q168" s="266"/>
      <c r="R168" s="175"/>
      <c r="S168" s="175"/>
      <c r="T168" s="175"/>
    </row>
    <row r="169" spans="1:20" s="315" customFormat="1" ht="138.75" customHeight="1">
      <c r="A169" s="550"/>
      <c r="B169" s="548"/>
      <c r="C169" s="546"/>
      <c r="D169" s="546"/>
      <c r="E169" s="550"/>
      <c r="F169" s="550"/>
      <c r="G169" s="550"/>
      <c r="H169" s="572"/>
      <c r="I169" s="578"/>
      <c r="J169" s="550"/>
      <c r="K169" s="446"/>
      <c r="L169" s="325"/>
      <c r="M169" s="550"/>
      <c r="N169" s="578"/>
      <c r="O169" s="550"/>
      <c r="P169" s="214"/>
      <c r="Q169" s="440"/>
      <c r="R169" s="231"/>
      <c r="S169" s="231"/>
      <c r="T169" s="231"/>
    </row>
    <row r="170" spans="1:20" s="315" customFormat="1" ht="138.75" customHeight="1">
      <c r="A170" s="551"/>
      <c r="B170" s="547"/>
      <c r="C170" s="556"/>
      <c r="D170" s="545"/>
      <c r="E170" s="549"/>
      <c r="F170" s="551"/>
      <c r="G170" s="551"/>
      <c r="H170" s="571"/>
      <c r="I170" s="577"/>
      <c r="J170" s="551"/>
      <c r="K170" s="446"/>
      <c r="L170" s="325"/>
      <c r="M170" s="551"/>
      <c r="N170" s="577"/>
      <c r="O170" s="551"/>
      <c r="P170" s="206"/>
      <c r="Q170" s="593"/>
      <c r="R170" s="551"/>
      <c r="S170" s="551"/>
      <c r="T170" s="551"/>
    </row>
    <row r="171" spans="1:20" s="315" customFormat="1" ht="138.75" customHeight="1">
      <c r="A171" s="550"/>
      <c r="B171" s="548"/>
      <c r="C171" s="557"/>
      <c r="D171" s="546"/>
      <c r="E171" s="549"/>
      <c r="F171" s="550"/>
      <c r="G171" s="550"/>
      <c r="H171" s="572"/>
      <c r="I171" s="578"/>
      <c r="J171" s="550"/>
      <c r="K171" s="446"/>
      <c r="L171" s="325"/>
      <c r="M171" s="550"/>
      <c r="N171" s="578"/>
      <c r="O171" s="550"/>
      <c r="P171" s="206"/>
      <c r="Q171" s="592"/>
      <c r="R171" s="550"/>
      <c r="S171" s="550"/>
      <c r="T171" s="550"/>
    </row>
    <row r="172" spans="1:20" s="315" customFormat="1" ht="138.75" customHeight="1">
      <c r="A172" s="551"/>
      <c r="B172" s="547"/>
      <c r="C172" s="556"/>
      <c r="D172" s="545"/>
      <c r="E172" s="549"/>
      <c r="F172" s="551"/>
      <c r="G172" s="551"/>
      <c r="H172" s="571"/>
      <c r="I172" s="577"/>
      <c r="J172" s="551"/>
      <c r="K172" s="446"/>
      <c r="L172" s="325"/>
      <c r="M172" s="551"/>
      <c r="N172" s="577"/>
      <c r="O172" s="551"/>
      <c r="P172" s="214"/>
      <c r="Q172" s="593"/>
      <c r="R172" s="551"/>
      <c r="S172" s="551"/>
      <c r="T172" s="551"/>
    </row>
    <row r="173" spans="1:20" s="315" customFormat="1" ht="138.75" customHeight="1">
      <c r="A173" s="550"/>
      <c r="B173" s="548"/>
      <c r="C173" s="557"/>
      <c r="D173" s="546"/>
      <c r="E173" s="549"/>
      <c r="F173" s="550"/>
      <c r="G173" s="550"/>
      <c r="H173" s="572"/>
      <c r="I173" s="578"/>
      <c r="J173" s="550"/>
      <c r="K173" s="446"/>
      <c r="L173" s="325"/>
      <c r="M173" s="550"/>
      <c r="N173" s="578"/>
      <c r="O173" s="550"/>
      <c r="P173" s="206"/>
      <c r="Q173" s="592"/>
      <c r="R173" s="550"/>
      <c r="S173" s="550"/>
      <c r="T173" s="550"/>
    </row>
    <row r="174" spans="1:20" s="315" customFormat="1" ht="18.75">
      <c r="A174" s="175"/>
      <c r="B174" s="371"/>
      <c r="C174" s="183"/>
      <c r="D174" s="183"/>
      <c r="E174" s="175"/>
      <c r="F174" s="175"/>
      <c r="G174" s="439"/>
      <c r="H174" s="186"/>
      <c r="I174" s="185"/>
      <c r="J174" s="175"/>
      <c r="K174" s="446"/>
      <c r="L174" s="325"/>
      <c r="M174" s="175"/>
      <c r="N174" s="185"/>
      <c r="O174" s="175"/>
      <c r="P174" s="214"/>
      <c r="Q174" s="266"/>
      <c r="R174" s="175"/>
      <c r="S174" s="175"/>
      <c r="T174" s="175"/>
    </row>
    <row r="175" spans="1:20" s="315" customFormat="1" ht="18.75">
      <c r="A175" s="325"/>
      <c r="B175" s="371"/>
      <c r="C175" s="441"/>
      <c r="D175" s="183"/>
      <c r="E175" s="325"/>
      <c r="F175" s="175"/>
      <c r="G175" s="439"/>
      <c r="H175" s="186"/>
      <c r="I175" s="185"/>
      <c r="J175" s="175"/>
      <c r="K175" s="446"/>
      <c r="L175" s="325"/>
      <c r="M175" s="175"/>
      <c r="N175" s="185"/>
      <c r="O175" s="175"/>
      <c r="P175" s="214"/>
      <c r="Q175" s="266"/>
      <c r="R175" s="175"/>
      <c r="S175" s="175"/>
      <c r="T175" s="175"/>
    </row>
    <row r="176" spans="1:20" s="315" customFormat="1" ht="18.75">
      <c r="A176" s="325"/>
      <c r="B176" s="371"/>
      <c r="C176" s="441"/>
      <c r="D176" s="183"/>
      <c r="E176" s="325"/>
      <c r="F176" s="175"/>
      <c r="G176" s="439"/>
      <c r="H176" s="186"/>
      <c r="I176" s="185"/>
      <c r="J176" s="175"/>
      <c r="K176" s="446"/>
      <c r="L176" s="325"/>
      <c r="M176" s="175"/>
      <c r="N176" s="185"/>
      <c r="O176" s="175"/>
      <c r="P176" s="214"/>
      <c r="Q176" s="266"/>
      <c r="R176" s="175"/>
      <c r="S176" s="175"/>
      <c r="T176" s="175"/>
    </row>
    <row r="177" spans="1:20" s="315" customFormat="1" ht="138.75" customHeight="1">
      <c r="A177" s="551"/>
      <c r="B177" s="371"/>
      <c r="C177" s="556"/>
      <c r="D177" s="545"/>
      <c r="E177" s="549"/>
      <c r="F177" s="551"/>
      <c r="G177" s="569"/>
      <c r="H177" s="571"/>
      <c r="I177" s="577"/>
      <c r="J177" s="551"/>
      <c r="K177" s="446"/>
      <c r="L177" s="325"/>
      <c r="M177" s="551"/>
      <c r="N177" s="577"/>
      <c r="O177" s="583"/>
      <c r="P177" s="214"/>
      <c r="Q177" s="593"/>
      <c r="R177" s="551"/>
      <c r="S177" s="551"/>
      <c r="T177" s="551"/>
    </row>
    <row r="178" spans="1:20" s="315" customFormat="1" ht="138.75" customHeight="1">
      <c r="A178" s="552"/>
      <c r="B178" s="371"/>
      <c r="C178" s="560"/>
      <c r="D178" s="546"/>
      <c r="E178" s="551"/>
      <c r="F178" s="550"/>
      <c r="G178" s="570"/>
      <c r="H178" s="572"/>
      <c r="I178" s="578"/>
      <c r="J178" s="550"/>
      <c r="K178" s="446"/>
      <c r="L178" s="325"/>
      <c r="M178" s="550"/>
      <c r="N178" s="578"/>
      <c r="O178" s="585"/>
      <c r="P178" s="206"/>
      <c r="Q178" s="592"/>
      <c r="R178" s="550"/>
      <c r="S178" s="550"/>
      <c r="T178" s="550"/>
    </row>
    <row r="179" spans="1:20" s="315" customFormat="1" ht="138.75" customHeight="1">
      <c r="A179" s="549"/>
      <c r="B179" s="547"/>
      <c r="C179" s="558"/>
      <c r="D179" s="545"/>
      <c r="E179" s="549"/>
      <c r="F179" s="551"/>
      <c r="G179" s="549"/>
      <c r="H179" s="571"/>
      <c r="I179" s="577"/>
      <c r="J179" s="551"/>
      <c r="K179" s="446"/>
      <c r="L179" s="325"/>
      <c r="M179" s="551"/>
      <c r="N179" s="577"/>
      <c r="O179" s="583"/>
      <c r="P179" s="214"/>
      <c r="Q179" s="593"/>
      <c r="R179" s="551"/>
      <c r="S179" s="551"/>
      <c r="T179" s="551"/>
    </row>
    <row r="180" spans="1:20" s="315" customFormat="1" ht="138.75" customHeight="1">
      <c r="A180" s="550"/>
      <c r="B180" s="548"/>
      <c r="C180" s="557"/>
      <c r="D180" s="546"/>
      <c r="E180" s="550"/>
      <c r="F180" s="550"/>
      <c r="G180" s="549"/>
      <c r="H180" s="572"/>
      <c r="I180" s="578"/>
      <c r="J180" s="552"/>
      <c r="K180" s="446"/>
      <c r="L180" s="325"/>
      <c r="M180" s="550"/>
      <c r="N180" s="578"/>
      <c r="O180" s="585"/>
      <c r="P180" s="206"/>
      <c r="Q180" s="592"/>
      <c r="R180" s="550"/>
      <c r="S180" s="550"/>
      <c r="T180" s="550"/>
    </row>
    <row r="181" spans="1:20" s="315" customFormat="1" ht="18.75">
      <c r="A181" s="175"/>
      <c r="B181" s="371"/>
      <c r="C181" s="183"/>
      <c r="D181" s="183"/>
      <c r="E181" s="175"/>
      <c r="F181" s="175"/>
      <c r="G181" s="439"/>
      <c r="H181" s="186"/>
      <c r="I181" s="450"/>
      <c r="J181" s="175"/>
      <c r="K181" s="446"/>
      <c r="L181" s="325"/>
      <c r="M181" s="266"/>
      <c r="N181" s="185"/>
      <c r="O181" s="175"/>
      <c r="P181" s="214"/>
      <c r="Q181" s="266"/>
      <c r="R181" s="175"/>
      <c r="S181" s="175"/>
      <c r="T181" s="175"/>
    </row>
    <row r="182" spans="1:20" s="315" customFormat="1" ht="18.75">
      <c r="A182" s="325"/>
      <c r="B182" s="371"/>
      <c r="C182" s="441"/>
      <c r="D182" s="183"/>
      <c r="E182" s="325"/>
      <c r="F182" s="175"/>
      <c r="G182" s="439"/>
      <c r="H182" s="186"/>
      <c r="I182" s="185"/>
      <c r="J182" s="325"/>
      <c r="K182" s="446"/>
      <c r="L182" s="325"/>
      <c r="M182" s="175"/>
      <c r="N182" s="185"/>
      <c r="O182" s="175"/>
      <c r="P182" s="214"/>
      <c r="Q182" s="266"/>
      <c r="R182" s="175"/>
      <c r="S182" s="175"/>
      <c r="T182" s="175"/>
    </row>
    <row r="183" spans="1:20" s="315" customFormat="1" ht="18.75">
      <c r="A183" s="325"/>
      <c r="B183" s="371"/>
      <c r="C183" s="441"/>
      <c r="D183" s="183"/>
      <c r="E183" s="325"/>
      <c r="F183" s="175"/>
      <c r="G183" s="439"/>
      <c r="H183" s="186"/>
      <c r="I183" s="185"/>
      <c r="J183" s="175"/>
      <c r="K183" s="446"/>
      <c r="L183" s="325"/>
      <c r="M183" s="175"/>
      <c r="N183" s="185"/>
      <c r="O183" s="175"/>
      <c r="P183" s="214"/>
      <c r="Q183" s="266"/>
      <c r="R183" s="175"/>
      <c r="S183" s="175"/>
      <c r="T183" s="175"/>
    </row>
    <row r="184" spans="1:20" s="315" customFormat="1" ht="18.75">
      <c r="A184" s="325"/>
      <c r="B184" s="371"/>
      <c r="C184" s="441"/>
      <c r="D184" s="183"/>
      <c r="E184" s="325"/>
      <c r="F184" s="175"/>
      <c r="G184" s="439"/>
      <c r="H184" s="186"/>
      <c r="I184" s="185"/>
      <c r="J184" s="175"/>
      <c r="K184" s="446"/>
      <c r="L184" s="325"/>
      <c r="M184" s="175"/>
      <c r="N184" s="185"/>
      <c r="O184" s="175"/>
      <c r="P184" s="214"/>
      <c r="Q184" s="266"/>
      <c r="R184" s="175"/>
      <c r="S184" s="175"/>
      <c r="T184" s="175"/>
    </row>
    <row r="185" spans="1:20" s="315" customFormat="1" ht="18.75">
      <c r="A185" s="325"/>
      <c r="B185" s="371"/>
      <c r="C185" s="441"/>
      <c r="D185" s="183"/>
      <c r="E185" s="325"/>
      <c r="F185" s="175"/>
      <c r="G185" s="439"/>
      <c r="H185" s="186"/>
      <c r="I185" s="185"/>
      <c r="J185" s="175"/>
      <c r="K185" s="446"/>
      <c r="L185" s="325"/>
      <c r="M185" s="175"/>
      <c r="N185" s="185"/>
      <c r="O185" s="175"/>
      <c r="P185" s="214"/>
      <c r="Q185" s="266"/>
      <c r="R185" s="175"/>
      <c r="S185" s="175"/>
      <c r="T185" s="175"/>
    </row>
    <row r="186" spans="1:20" s="315" customFormat="1" ht="138.75" customHeight="1">
      <c r="A186" s="549"/>
      <c r="B186" s="547"/>
      <c r="C186" s="558"/>
      <c r="D186" s="545"/>
      <c r="E186" s="549"/>
      <c r="F186" s="551"/>
      <c r="G186" s="551"/>
      <c r="H186" s="571"/>
      <c r="I186" s="577"/>
      <c r="J186" s="551"/>
      <c r="K186" s="399"/>
      <c r="L186" s="325"/>
      <c r="M186" s="551"/>
      <c r="N186" s="577"/>
      <c r="O186" s="583"/>
      <c r="P186" s="214"/>
      <c r="Q186" s="593"/>
      <c r="R186" s="551"/>
      <c r="S186" s="551"/>
      <c r="T186" s="551"/>
    </row>
    <row r="187" spans="1:20" s="315" customFormat="1" ht="138.75" customHeight="1">
      <c r="A187" s="550"/>
      <c r="B187" s="548"/>
      <c r="C187" s="557"/>
      <c r="D187" s="546"/>
      <c r="E187" s="550"/>
      <c r="F187" s="550"/>
      <c r="G187" s="550"/>
      <c r="H187" s="572"/>
      <c r="I187" s="578"/>
      <c r="J187" s="550"/>
      <c r="K187" s="446"/>
      <c r="L187" s="325"/>
      <c r="M187" s="550"/>
      <c r="N187" s="578"/>
      <c r="O187" s="585"/>
      <c r="P187" s="206"/>
      <c r="Q187" s="592"/>
      <c r="R187" s="550"/>
      <c r="S187" s="550"/>
      <c r="T187" s="550"/>
    </row>
    <row r="188" spans="1:20" s="315" customFormat="1" ht="18.75">
      <c r="A188" s="175"/>
      <c r="B188" s="371"/>
      <c r="C188" s="183"/>
      <c r="D188" s="183"/>
      <c r="E188" s="175"/>
      <c r="F188" s="175"/>
      <c r="G188" s="439"/>
      <c r="H188" s="186"/>
      <c r="I188" s="185"/>
      <c r="J188" s="175"/>
      <c r="K188" s="446"/>
      <c r="L188" s="325"/>
      <c r="M188" s="175"/>
      <c r="N188" s="185"/>
      <c r="O188" s="175"/>
      <c r="P188" s="214"/>
      <c r="Q188" s="266"/>
      <c r="R188" s="175"/>
      <c r="S188" s="175"/>
      <c r="T188" s="175"/>
    </row>
    <row r="189" spans="1:20" s="315" customFormat="1" ht="18.75">
      <c r="A189" s="325"/>
      <c r="B189" s="371"/>
      <c r="C189" s="441"/>
      <c r="D189" s="183"/>
      <c r="E189" s="325"/>
      <c r="F189" s="175"/>
      <c r="G189" s="439"/>
      <c r="H189" s="186"/>
      <c r="I189" s="185"/>
      <c r="J189" s="175"/>
      <c r="K189" s="446"/>
      <c r="L189" s="325"/>
      <c r="M189" s="175"/>
      <c r="N189" s="185"/>
      <c r="O189" s="175"/>
      <c r="P189" s="214"/>
      <c r="Q189" s="266"/>
      <c r="R189" s="175"/>
      <c r="S189" s="175"/>
      <c r="T189" s="175"/>
    </row>
    <row r="190" spans="1:20" s="315" customFormat="1" ht="18.75">
      <c r="A190" s="175"/>
      <c r="B190" s="371"/>
      <c r="C190" s="441"/>
      <c r="D190" s="183"/>
      <c r="E190" s="325"/>
      <c r="F190" s="175"/>
      <c r="G190" s="439"/>
      <c r="H190" s="186"/>
      <c r="I190" s="185"/>
      <c r="J190" s="175"/>
      <c r="K190" s="446"/>
      <c r="L190" s="325"/>
      <c r="M190" s="175"/>
      <c r="N190" s="185"/>
      <c r="O190" s="175"/>
      <c r="P190" s="214"/>
      <c r="Q190" s="266"/>
      <c r="R190" s="175"/>
      <c r="S190" s="175"/>
      <c r="T190" s="175"/>
    </row>
    <row r="191" spans="1:20" s="315" customFormat="1" ht="18.75">
      <c r="A191" s="325"/>
      <c r="B191" s="371"/>
      <c r="C191" s="441"/>
      <c r="D191" s="183"/>
      <c r="E191" s="325"/>
      <c r="F191" s="175"/>
      <c r="G191" s="439"/>
      <c r="H191" s="186"/>
      <c r="I191" s="185"/>
      <c r="J191" s="231"/>
      <c r="K191" s="446"/>
      <c r="L191" s="325"/>
      <c r="M191" s="175"/>
      <c r="N191" s="185"/>
      <c r="O191" s="175"/>
      <c r="P191" s="214"/>
      <c r="Q191" s="266"/>
      <c r="R191" s="175"/>
      <c r="S191" s="175"/>
      <c r="T191" s="175"/>
    </row>
    <row r="192" spans="1:20" s="315" customFormat="1" ht="18.75">
      <c r="A192" s="175"/>
      <c r="B192" s="371"/>
      <c r="C192" s="441"/>
      <c r="D192" s="183"/>
      <c r="E192" s="325"/>
      <c r="F192" s="175"/>
      <c r="G192" s="439"/>
      <c r="H192" s="186"/>
      <c r="I192" s="450"/>
      <c r="J192" s="175"/>
      <c r="K192" s="446"/>
      <c r="L192" s="325"/>
      <c r="M192" s="266"/>
      <c r="N192" s="185"/>
      <c r="O192" s="175"/>
      <c r="P192" s="214"/>
      <c r="Q192" s="266"/>
      <c r="R192" s="175"/>
      <c r="S192" s="175"/>
      <c r="T192" s="175"/>
    </row>
    <row r="193" spans="1:20" s="315" customFormat="1" ht="18.75">
      <c r="A193" s="325"/>
      <c r="B193" s="371"/>
      <c r="C193" s="441"/>
      <c r="D193" s="183"/>
      <c r="E193" s="325"/>
      <c r="F193" s="175"/>
      <c r="G193" s="439"/>
      <c r="H193" s="186"/>
      <c r="I193" s="450"/>
      <c r="J193" s="175"/>
      <c r="K193" s="446"/>
      <c r="L193" s="325"/>
      <c r="M193" s="266"/>
      <c r="N193" s="185"/>
      <c r="O193" s="175"/>
      <c r="P193" s="214"/>
      <c r="Q193" s="266"/>
      <c r="R193" s="175"/>
      <c r="S193" s="175"/>
      <c r="T193" s="175"/>
    </row>
    <row r="194" spans="1:20" s="315" customFormat="1" ht="18.75">
      <c r="A194" s="175"/>
      <c r="B194" s="371"/>
      <c r="C194" s="441"/>
      <c r="D194" s="183"/>
      <c r="E194" s="325"/>
      <c r="F194" s="175"/>
      <c r="G194" s="439"/>
      <c r="H194" s="186"/>
      <c r="I194" s="450"/>
      <c r="J194" s="175"/>
      <c r="K194" s="446"/>
      <c r="L194" s="325"/>
      <c r="M194" s="266"/>
      <c r="N194" s="185"/>
      <c r="O194" s="175"/>
      <c r="P194" s="214"/>
      <c r="Q194" s="266"/>
      <c r="R194" s="175"/>
      <c r="S194" s="175"/>
      <c r="T194" s="175"/>
    </row>
    <row r="195" spans="1:20" s="315" customFormat="1" ht="18.75">
      <c r="A195" s="325"/>
      <c r="B195" s="371"/>
      <c r="C195" s="441"/>
      <c r="D195" s="183"/>
      <c r="E195" s="325"/>
      <c r="F195" s="175"/>
      <c r="G195" s="439"/>
      <c r="H195" s="186"/>
      <c r="I195" s="450"/>
      <c r="J195" s="175"/>
      <c r="K195" s="446"/>
      <c r="L195" s="325"/>
      <c r="M195" s="266"/>
      <c r="N195" s="185"/>
      <c r="O195" s="175"/>
      <c r="P195" s="214"/>
      <c r="Q195" s="266"/>
      <c r="R195" s="175"/>
      <c r="S195" s="175"/>
      <c r="T195" s="175"/>
    </row>
    <row r="196" spans="1:20" s="315" customFormat="1" ht="18.75">
      <c r="A196" s="175"/>
      <c r="B196" s="371"/>
      <c r="C196" s="441"/>
      <c r="D196" s="183"/>
      <c r="E196" s="325"/>
      <c r="F196" s="175"/>
      <c r="G196" s="439"/>
      <c r="H196" s="186"/>
      <c r="I196" s="450"/>
      <c r="J196" s="175"/>
      <c r="K196" s="446"/>
      <c r="L196" s="325"/>
      <c r="M196" s="266"/>
      <c r="N196" s="185"/>
      <c r="O196" s="175"/>
      <c r="P196" s="214"/>
      <c r="Q196" s="266"/>
      <c r="R196" s="175"/>
      <c r="S196" s="175"/>
      <c r="T196" s="175"/>
    </row>
    <row r="197" spans="1:20" s="315" customFormat="1" ht="18.75">
      <c r="A197" s="325"/>
      <c r="B197" s="371"/>
      <c r="C197" s="441"/>
      <c r="D197" s="183"/>
      <c r="E197" s="325"/>
      <c r="F197" s="175"/>
      <c r="G197" s="439"/>
      <c r="H197" s="186"/>
      <c r="I197" s="450"/>
      <c r="J197" s="175"/>
      <c r="K197" s="446"/>
      <c r="L197" s="325"/>
      <c r="M197" s="266"/>
      <c r="N197" s="185"/>
      <c r="O197" s="175"/>
      <c r="P197" s="214"/>
      <c r="Q197" s="266"/>
      <c r="R197" s="175"/>
      <c r="S197" s="175"/>
      <c r="T197" s="175"/>
    </row>
    <row r="198" spans="1:20" s="315" customFormat="1" ht="18.75">
      <c r="A198" s="175"/>
      <c r="B198" s="371"/>
      <c r="C198" s="441"/>
      <c r="D198" s="183"/>
      <c r="E198" s="325"/>
      <c r="F198" s="175"/>
      <c r="G198" s="439"/>
      <c r="H198" s="186"/>
      <c r="I198" s="450"/>
      <c r="J198" s="175"/>
      <c r="K198" s="446"/>
      <c r="L198" s="325"/>
      <c r="M198" s="266"/>
      <c r="N198" s="185"/>
      <c r="O198" s="175"/>
      <c r="P198" s="214"/>
      <c r="Q198" s="266"/>
      <c r="R198" s="175"/>
      <c r="S198" s="175"/>
      <c r="T198" s="175"/>
    </row>
    <row r="199" spans="1:20" s="315" customFormat="1" ht="18.75">
      <c r="A199" s="325"/>
      <c r="B199" s="371"/>
      <c r="C199" s="441"/>
      <c r="D199" s="183"/>
      <c r="E199" s="325"/>
      <c r="F199" s="175"/>
      <c r="G199" s="439"/>
      <c r="H199" s="186"/>
      <c r="I199" s="450"/>
      <c r="J199" s="175"/>
      <c r="K199" s="446"/>
      <c r="L199" s="325"/>
      <c r="M199" s="266"/>
      <c r="N199" s="185"/>
      <c r="O199" s="175"/>
      <c r="P199" s="214"/>
      <c r="Q199" s="266"/>
      <c r="R199" s="175"/>
      <c r="S199" s="175"/>
      <c r="T199" s="175"/>
    </row>
    <row r="200" spans="1:20" s="315" customFormat="1" ht="18.75">
      <c r="A200" s="175"/>
      <c r="B200" s="371"/>
      <c r="C200" s="441"/>
      <c r="D200" s="183"/>
      <c r="E200" s="325"/>
      <c r="F200" s="175"/>
      <c r="G200" s="439"/>
      <c r="H200" s="186"/>
      <c r="I200" s="185"/>
      <c r="J200" s="175"/>
      <c r="K200" s="446"/>
      <c r="L200" s="325"/>
      <c r="M200" s="175"/>
      <c r="N200" s="185"/>
      <c r="O200" s="175"/>
      <c r="P200" s="214"/>
      <c r="Q200" s="266"/>
      <c r="R200" s="175"/>
      <c r="S200" s="175"/>
      <c r="T200" s="175"/>
    </row>
    <row r="201" spans="1:20" s="315" customFormat="1" ht="18.75">
      <c r="A201" s="325"/>
      <c r="B201" s="371"/>
      <c r="C201" s="441"/>
      <c r="D201" s="183"/>
      <c r="E201" s="325"/>
      <c r="F201" s="175"/>
      <c r="G201" s="439"/>
      <c r="H201" s="186"/>
      <c r="I201" s="185"/>
      <c r="J201" s="175"/>
      <c r="K201" s="446"/>
      <c r="L201" s="325"/>
      <c r="M201" s="175"/>
      <c r="N201" s="185"/>
      <c r="O201" s="175"/>
      <c r="P201" s="214"/>
      <c r="Q201" s="266"/>
      <c r="R201" s="175"/>
      <c r="S201" s="175"/>
      <c r="T201" s="175"/>
    </row>
    <row r="202" spans="1:20" s="315" customFormat="1" ht="18.75">
      <c r="A202" s="175"/>
      <c r="B202" s="371"/>
      <c r="C202" s="441"/>
      <c r="D202" s="183"/>
      <c r="E202" s="325"/>
      <c r="F202" s="175"/>
      <c r="G202" s="439"/>
      <c r="H202" s="186"/>
      <c r="I202" s="185"/>
      <c r="J202" s="175"/>
      <c r="K202" s="446"/>
      <c r="L202" s="325"/>
      <c r="M202" s="175"/>
      <c r="N202" s="185"/>
      <c r="O202" s="175"/>
      <c r="P202" s="214"/>
      <c r="Q202" s="266"/>
      <c r="R202" s="175"/>
      <c r="S202" s="175"/>
      <c r="T202" s="175"/>
    </row>
    <row r="203" spans="1:20" s="315" customFormat="1" ht="18.75">
      <c r="A203" s="325"/>
      <c r="B203" s="371"/>
      <c r="C203" s="441"/>
      <c r="D203" s="183"/>
      <c r="E203" s="325"/>
      <c r="F203" s="175"/>
      <c r="G203" s="439"/>
      <c r="H203" s="186"/>
      <c r="I203" s="185"/>
      <c r="J203" s="175"/>
      <c r="K203" s="446"/>
      <c r="L203" s="325"/>
      <c r="M203" s="175"/>
      <c r="N203" s="185"/>
      <c r="O203" s="175"/>
      <c r="P203" s="214"/>
      <c r="Q203" s="266"/>
      <c r="R203" s="175"/>
      <c r="S203" s="175"/>
      <c r="T203" s="175"/>
    </row>
    <row r="204" spans="1:20" s="315" customFormat="1" ht="18.75">
      <c r="A204" s="175"/>
      <c r="B204" s="371"/>
      <c r="C204" s="441"/>
      <c r="D204" s="183"/>
      <c r="E204" s="325"/>
      <c r="F204" s="175"/>
      <c r="G204" s="439"/>
      <c r="H204" s="186"/>
      <c r="I204" s="185"/>
      <c r="J204" s="175"/>
      <c r="K204" s="446"/>
      <c r="L204" s="325"/>
      <c r="M204" s="175"/>
      <c r="N204" s="185"/>
      <c r="O204" s="175"/>
      <c r="P204" s="214"/>
      <c r="Q204" s="266"/>
      <c r="R204" s="175"/>
      <c r="S204" s="175"/>
      <c r="T204" s="175"/>
    </row>
    <row r="205" spans="1:20" s="315" customFormat="1" ht="18.75">
      <c r="A205" s="325"/>
      <c r="B205" s="371"/>
      <c r="C205" s="441"/>
      <c r="D205" s="183"/>
      <c r="E205" s="325"/>
      <c r="F205" s="175"/>
      <c r="G205" s="439"/>
      <c r="H205" s="186"/>
      <c r="I205" s="185"/>
      <c r="J205" s="175"/>
      <c r="K205" s="446"/>
      <c r="L205" s="325"/>
      <c r="M205" s="175"/>
      <c r="N205" s="185"/>
      <c r="O205" s="175"/>
      <c r="P205" s="214"/>
      <c r="Q205" s="266"/>
      <c r="R205" s="175"/>
      <c r="S205" s="175"/>
      <c r="T205" s="175"/>
    </row>
    <row r="206" spans="1:20" s="315" customFormat="1" ht="18.75">
      <c r="A206" s="175"/>
      <c r="B206" s="371"/>
      <c r="C206" s="441"/>
      <c r="D206" s="183"/>
      <c r="E206" s="325"/>
      <c r="F206" s="175"/>
      <c r="G206" s="439"/>
      <c r="H206" s="186"/>
      <c r="I206" s="185"/>
      <c r="J206" s="175"/>
      <c r="K206" s="446"/>
      <c r="L206" s="325"/>
      <c r="M206" s="175"/>
      <c r="N206" s="185"/>
      <c r="O206" s="175"/>
      <c r="P206" s="214"/>
      <c r="Q206" s="266"/>
      <c r="R206" s="175"/>
      <c r="S206" s="175"/>
      <c r="T206" s="175"/>
    </row>
    <row r="207" spans="1:20" s="315" customFormat="1" ht="18.75">
      <c r="A207" s="325"/>
      <c r="B207" s="371"/>
      <c r="C207" s="441"/>
      <c r="D207" s="183"/>
      <c r="E207" s="325"/>
      <c r="F207" s="175"/>
      <c r="G207" s="439"/>
      <c r="H207" s="186"/>
      <c r="I207" s="185"/>
      <c r="J207" s="175"/>
      <c r="K207" s="446"/>
      <c r="L207" s="325"/>
      <c r="M207" s="175"/>
      <c r="N207" s="185"/>
      <c r="O207" s="175"/>
      <c r="P207" s="214"/>
      <c r="Q207" s="266"/>
      <c r="R207" s="175"/>
      <c r="S207" s="175"/>
      <c r="T207" s="175"/>
    </row>
    <row r="208" spans="1:20" s="315" customFormat="1" ht="18.75">
      <c r="A208" s="175"/>
      <c r="B208" s="371"/>
      <c r="C208" s="441"/>
      <c r="D208" s="183"/>
      <c r="E208" s="325"/>
      <c r="F208" s="175"/>
      <c r="G208" s="439"/>
      <c r="H208" s="186"/>
      <c r="I208" s="185"/>
      <c r="J208" s="175"/>
      <c r="K208" s="446"/>
      <c r="L208" s="325"/>
      <c r="M208" s="175"/>
      <c r="N208" s="185"/>
      <c r="O208" s="175"/>
      <c r="P208" s="214"/>
      <c r="Q208" s="266"/>
      <c r="R208" s="175"/>
      <c r="S208" s="175"/>
      <c r="T208" s="175"/>
    </row>
    <row r="209" spans="1:20" s="315" customFormat="1" ht="18.75">
      <c r="A209" s="325"/>
      <c r="B209" s="371"/>
      <c r="C209" s="441"/>
      <c r="D209" s="183"/>
      <c r="E209" s="325"/>
      <c r="F209" s="175"/>
      <c r="G209" s="439"/>
      <c r="H209" s="186"/>
      <c r="I209" s="185"/>
      <c r="J209" s="175"/>
      <c r="K209" s="446"/>
      <c r="L209" s="325"/>
      <c r="M209" s="175"/>
      <c r="N209" s="185"/>
      <c r="O209" s="175"/>
      <c r="P209" s="214"/>
      <c r="Q209" s="266"/>
      <c r="R209" s="175"/>
      <c r="S209" s="175"/>
      <c r="T209" s="175"/>
    </row>
    <row r="210" spans="1:20" s="315" customFormat="1" ht="18.75">
      <c r="A210" s="175"/>
      <c r="B210" s="371"/>
      <c r="C210" s="441"/>
      <c r="D210" s="183"/>
      <c r="E210" s="325"/>
      <c r="F210" s="175"/>
      <c r="G210" s="439"/>
      <c r="H210" s="186"/>
      <c r="I210" s="185"/>
      <c r="J210" s="175"/>
      <c r="K210" s="446"/>
      <c r="L210" s="325"/>
      <c r="M210" s="175"/>
      <c r="N210" s="185"/>
      <c r="O210" s="175"/>
      <c r="P210" s="214"/>
      <c r="Q210" s="266"/>
      <c r="R210" s="175"/>
      <c r="S210" s="175"/>
      <c r="T210" s="175"/>
    </row>
    <row r="211" spans="1:20" s="315" customFormat="1" ht="138.75" customHeight="1">
      <c r="A211" s="549"/>
      <c r="B211" s="547"/>
      <c r="C211" s="558"/>
      <c r="D211" s="545"/>
      <c r="E211" s="549"/>
      <c r="F211" s="551"/>
      <c r="G211" s="551"/>
      <c r="H211" s="574"/>
      <c r="I211" s="580"/>
      <c r="J211" s="549"/>
      <c r="K211" s="446"/>
      <c r="L211" s="325"/>
      <c r="M211" s="549"/>
      <c r="N211" s="577"/>
      <c r="O211" s="583"/>
      <c r="P211" s="214"/>
      <c r="Q211" s="593"/>
      <c r="R211" s="551"/>
      <c r="S211" s="551"/>
      <c r="T211" s="551"/>
    </row>
    <row r="212" spans="1:20" s="315" customFormat="1" ht="138.75" customHeight="1">
      <c r="A212" s="550"/>
      <c r="B212" s="548"/>
      <c r="C212" s="557"/>
      <c r="D212" s="546"/>
      <c r="E212" s="550"/>
      <c r="F212" s="550"/>
      <c r="G212" s="550"/>
      <c r="H212" s="574"/>
      <c r="I212" s="580"/>
      <c r="J212" s="549"/>
      <c r="K212" s="446"/>
      <c r="L212" s="325"/>
      <c r="M212" s="549"/>
      <c r="N212" s="578"/>
      <c r="O212" s="585"/>
      <c r="P212" s="206"/>
      <c r="Q212" s="592"/>
      <c r="R212" s="550"/>
      <c r="S212" s="550"/>
      <c r="T212" s="550"/>
    </row>
    <row r="213" spans="1:20" s="315" customFormat="1" ht="18.75">
      <c r="A213" s="175"/>
      <c r="B213" s="371"/>
      <c r="C213" s="183"/>
      <c r="D213" s="183"/>
      <c r="E213" s="175"/>
      <c r="F213" s="175"/>
      <c r="G213" s="439"/>
      <c r="H213" s="186"/>
      <c r="I213" s="185"/>
      <c r="J213" s="175"/>
      <c r="K213" s="446"/>
      <c r="L213" s="325"/>
      <c r="M213" s="175"/>
      <c r="N213" s="185"/>
      <c r="O213" s="175"/>
      <c r="P213" s="214"/>
      <c r="Q213" s="266"/>
      <c r="R213" s="175"/>
      <c r="S213" s="175"/>
      <c r="T213" s="175"/>
    </row>
    <row r="214" spans="1:20" s="315" customFormat="1" ht="18.75">
      <c r="A214" s="325"/>
      <c r="B214" s="371"/>
      <c r="C214" s="441"/>
      <c r="D214" s="183"/>
      <c r="E214" s="325"/>
      <c r="F214" s="175"/>
      <c r="G214" s="439"/>
      <c r="H214" s="186"/>
      <c r="I214" s="185"/>
      <c r="J214" s="175"/>
      <c r="K214" s="446"/>
      <c r="L214" s="325"/>
      <c r="M214" s="175"/>
      <c r="N214" s="185"/>
      <c r="O214" s="175"/>
      <c r="P214" s="214"/>
      <c r="Q214" s="266"/>
      <c r="R214" s="175"/>
      <c r="S214" s="175"/>
      <c r="T214" s="175"/>
    </row>
    <row r="215" spans="1:20" s="315" customFormat="1" ht="18.75">
      <c r="A215" s="325"/>
      <c r="B215" s="371"/>
      <c r="C215" s="441"/>
      <c r="D215" s="183"/>
      <c r="E215" s="325"/>
      <c r="F215" s="175"/>
      <c r="G215" s="439"/>
      <c r="H215" s="186"/>
      <c r="I215" s="185"/>
      <c r="J215" s="175"/>
      <c r="K215" s="446"/>
      <c r="L215" s="325"/>
      <c r="M215" s="175"/>
      <c r="N215" s="185"/>
      <c r="O215" s="175"/>
      <c r="P215" s="214"/>
      <c r="Q215" s="266"/>
      <c r="R215" s="175"/>
      <c r="S215" s="175"/>
      <c r="T215" s="175"/>
    </row>
    <row r="216" spans="1:20" s="315" customFormat="1" ht="18.75">
      <c r="A216" s="325"/>
      <c r="B216" s="371"/>
      <c r="C216" s="441"/>
      <c r="D216" s="183"/>
      <c r="E216" s="325"/>
      <c r="F216" s="175"/>
      <c r="G216" s="439"/>
      <c r="H216" s="186"/>
      <c r="I216" s="185"/>
      <c r="J216" s="175"/>
      <c r="K216" s="446"/>
      <c r="L216" s="325"/>
      <c r="M216" s="175"/>
      <c r="N216" s="185"/>
      <c r="O216" s="175"/>
      <c r="P216" s="214"/>
      <c r="Q216" s="266"/>
      <c r="R216" s="175"/>
      <c r="S216" s="175"/>
      <c r="T216" s="175"/>
    </row>
    <row r="217" spans="1:20" s="315" customFormat="1" ht="18.75">
      <c r="A217" s="325"/>
      <c r="B217" s="371"/>
      <c r="C217" s="441"/>
      <c r="D217" s="183"/>
      <c r="E217" s="325"/>
      <c r="F217" s="175"/>
      <c r="G217" s="439"/>
      <c r="H217" s="186"/>
      <c r="I217" s="185"/>
      <c r="J217" s="175"/>
      <c r="K217" s="446"/>
      <c r="L217" s="325"/>
      <c r="M217" s="175"/>
      <c r="N217" s="185"/>
      <c r="O217" s="175"/>
      <c r="P217" s="214"/>
      <c r="Q217" s="266"/>
      <c r="R217" s="175"/>
      <c r="S217" s="175"/>
      <c r="T217" s="175"/>
    </row>
    <row r="218" spans="1:20" s="315" customFormat="1" ht="18.75">
      <c r="A218" s="325"/>
      <c r="B218" s="371"/>
      <c r="C218" s="441"/>
      <c r="D218" s="183"/>
      <c r="E218" s="325"/>
      <c r="F218" s="175"/>
      <c r="G218" s="439"/>
      <c r="H218" s="186"/>
      <c r="I218" s="185"/>
      <c r="J218" s="175"/>
      <c r="K218" s="446"/>
      <c r="L218" s="325"/>
      <c r="M218" s="175"/>
      <c r="N218" s="185"/>
      <c r="O218" s="175"/>
      <c r="P218" s="214"/>
      <c r="Q218" s="266"/>
      <c r="R218" s="175"/>
      <c r="S218" s="175"/>
      <c r="T218" s="175"/>
    </row>
    <row r="219" spans="1:20" s="315" customFormat="1" ht="18.75">
      <c r="A219" s="325"/>
      <c r="B219" s="371"/>
      <c r="C219" s="441"/>
      <c r="D219" s="183"/>
      <c r="E219" s="325"/>
      <c r="F219" s="175"/>
      <c r="G219" s="439"/>
      <c r="H219" s="186"/>
      <c r="I219" s="185"/>
      <c r="J219" s="175"/>
      <c r="K219" s="446"/>
      <c r="L219" s="325"/>
      <c r="M219" s="175"/>
      <c r="N219" s="185"/>
      <c r="O219" s="175"/>
      <c r="P219" s="214"/>
      <c r="Q219" s="266"/>
      <c r="R219" s="175"/>
      <c r="S219" s="175"/>
      <c r="T219" s="175"/>
    </row>
    <row r="220" spans="1:20" s="315" customFormat="1" ht="18.75">
      <c r="A220" s="325"/>
      <c r="B220" s="371"/>
      <c r="C220" s="441"/>
      <c r="D220" s="183"/>
      <c r="E220" s="325"/>
      <c r="F220" s="175"/>
      <c r="G220" s="439"/>
      <c r="H220" s="186"/>
      <c r="I220" s="185"/>
      <c r="J220" s="175"/>
      <c r="K220" s="446"/>
      <c r="L220" s="325"/>
      <c r="M220" s="175"/>
      <c r="N220" s="185"/>
      <c r="O220" s="175"/>
      <c r="P220" s="214"/>
      <c r="Q220" s="266"/>
      <c r="R220" s="175"/>
      <c r="S220" s="175"/>
      <c r="T220" s="175"/>
    </row>
    <row r="221" spans="1:20" s="315" customFormat="1" ht="18.75">
      <c r="A221" s="325"/>
      <c r="B221" s="371"/>
      <c r="C221" s="441"/>
      <c r="D221" s="183"/>
      <c r="E221" s="325"/>
      <c r="F221" s="175"/>
      <c r="G221" s="439"/>
      <c r="H221" s="186"/>
      <c r="I221" s="185"/>
      <c r="J221" s="175"/>
      <c r="K221" s="446"/>
      <c r="L221" s="325"/>
      <c r="M221" s="175"/>
      <c r="N221" s="185"/>
      <c r="O221" s="175"/>
      <c r="P221" s="214"/>
      <c r="Q221" s="266"/>
      <c r="R221" s="175"/>
      <c r="S221" s="175"/>
      <c r="T221" s="175"/>
    </row>
    <row r="222" spans="1:20" s="315" customFormat="1" ht="18.75">
      <c r="A222" s="325"/>
      <c r="B222" s="371"/>
      <c r="C222" s="441"/>
      <c r="D222" s="183"/>
      <c r="E222" s="325"/>
      <c r="F222" s="175"/>
      <c r="G222" s="439"/>
      <c r="H222" s="186"/>
      <c r="I222" s="185"/>
      <c r="J222" s="175"/>
      <c r="K222" s="446"/>
      <c r="L222" s="325"/>
      <c r="M222" s="175"/>
      <c r="N222" s="185"/>
      <c r="O222" s="175"/>
      <c r="P222" s="214"/>
      <c r="Q222" s="266"/>
      <c r="R222" s="175"/>
      <c r="S222" s="175"/>
      <c r="T222" s="175"/>
    </row>
    <row r="223" spans="1:20" s="315" customFormat="1" ht="18.75">
      <c r="A223" s="325"/>
      <c r="B223" s="371"/>
      <c r="C223" s="441"/>
      <c r="D223" s="183"/>
      <c r="E223" s="325"/>
      <c r="F223" s="175"/>
      <c r="G223" s="439"/>
      <c r="H223" s="186"/>
      <c r="I223" s="185"/>
      <c r="J223" s="175"/>
      <c r="K223" s="446"/>
      <c r="L223" s="325"/>
      <c r="M223" s="175"/>
      <c r="N223" s="185"/>
      <c r="O223" s="175"/>
      <c r="P223" s="214"/>
      <c r="Q223" s="266"/>
      <c r="R223" s="175"/>
      <c r="S223" s="175"/>
      <c r="T223" s="175"/>
    </row>
    <row r="224" spans="1:20" s="315" customFormat="1" ht="18.75">
      <c r="A224" s="325"/>
      <c r="B224" s="371"/>
      <c r="C224" s="441"/>
      <c r="D224" s="183"/>
      <c r="E224" s="325"/>
      <c r="F224" s="175"/>
      <c r="G224" s="439"/>
      <c r="H224" s="186"/>
      <c r="I224" s="185"/>
      <c r="J224" s="175"/>
      <c r="K224" s="446"/>
      <c r="L224" s="325"/>
      <c r="M224" s="175"/>
      <c r="N224" s="185"/>
      <c r="O224" s="175"/>
      <c r="P224" s="214"/>
      <c r="Q224" s="266"/>
      <c r="R224" s="175"/>
      <c r="S224" s="175"/>
      <c r="T224" s="175"/>
    </row>
    <row r="225" spans="1:20" s="315" customFormat="1" ht="18.75">
      <c r="A225" s="325"/>
      <c r="B225" s="371"/>
      <c r="C225" s="441"/>
      <c r="D225" s="183"/>
      <c r="E225" s="325"/>
      <c r="F225" s="175"/>
      <c r="G225" s="439"/>
      <c r="H225" s="186"/>
      <c r="I225" s="185"/>
      <c r="J225" s="175"/>
      <c r="K225" s="446"/>
      <c r="L225" s="325"/>
      <c r="M225" s="175"/>
      <c r="N225" s="185"/>
      <c r="O225" s="175"/>
      <c r="P225" s="214"/>
      <c r="Q225" s="266"/>
      <c r="R225" s="175"/>
      <c r="S225" s="175"/>
      <c r="T225" s="175"/>
    </row>
    <row r="226" spans="1:20" s="315" customFormat="1" ht="18.75">
      <c r="A226" s="325"/>
      <c r="B226" s="371"/>
      <c r="C226" s="441"/>
      <c r="D226" s="183"/>
      <c r="E226" s="325"/>
      <c r="F226" s="175"/>
      <c r="G226" s="439"/>
      <c r="H226" s="186"/>
      <c r="I226" s="185"/>
      <c r="J226" s="175"/>
      <c r="K226" s="446"/>
      <c r="L226" s="325"/>
      <c r="M226" s="175"/>
      <c r="N226" s="185"/>
      <c r="O226" s="175"/>
      <c r="P226" s="214"/>
      <c r="Q226" s="266"/>
      <c r="R226" s="175"/>
      <c r="S226" s="175"/>
      <c r="T226" s="175"/>
    </row>
    <row r="227" spans="1:20" s="315" customFormat="1" ht="18.75">
      <c r="A227" s="325"/>
      <c r="B227" s="371"/>
      <c r="C227" s="441"/>
      <c r="D227" s="183"/>
      <c r="E227" s="325"/>
      <c r="F227" s="175"/>
      <c r="G227" s="439"/>
      <c r="H227" s="186"/>
      <c r="I227" s="185"/>
      <c r="J227" s="175"/>
      <c r="K227" s="446"/>
      <c r="L227" s="325"/>
      <c r="M227" s="175"/>
      <c r="N227" s="185"/>
      <c r="O227" s="175"/>
      <c r="P227" s="214"/>
      <c r="Q227" s="266"/>
      <c r="R227" s="175"/>
      <c r="S227" s="175"/>
      <c r="T227" s="175"/>
    </row>
    <row r="228" spans="1:20" s="315" customFormat="1" ht="18.75">
      <c r="A228" s="325"/>
      <c r="B228" s="371"/>
      <c r="C228" s="441"/>
      <c r="D228" s="183"/>
      <c r="E228" s="325"/>
      <c r="F228" s="175"/>
      <c r="G228" s="439"/>
      <c r="H228" s="186"/>
      <c r="I228" s="185"/>
      <c r="J228" s="175"/>
      <c r="K228" s="446"/>
      <c r="L228" s="325"/>
      <c r="M228" s="175"/>
      <c r="N228" s="185"/>
      <c r="O228" s="175"/>
      <c r="P228" s="214"/>
      <c r="Q228" s="266"/>
      <c r="R228" s="175"/>
      <c r="S228" s="175"/>
      <c r="T228" s="175"/>
    </row>
    <row r="229" spans="1:20" s="315" customFormat="1" ht="18.75">
      <c r="A229" s="325"/>
      <c r="B229" s="371"/>
      <c r="C229" s="441"/>
      <c r="D229" s="183"/>
      <c r="E229" s="325"/>
      <c r="F229" s="175"/>
      <c r="G229" s="439"/>
      <c r="H229" s="186"/>
      <c r="I229" s="185"/>
      <c r="J229" s="175"/>
      <c r="K229" s="446"/>
      <c r="L229" s="325"/>
      <c r="M229" s="175"/>
      <c r="N229" s="185"/>
      <c r="O229" s="175"/>
      <c r="P229" s="214"/>
      <c r="Q229" s="266"/>
      <c r="R229" s="175"/>
      <c r="S229" s="175"/>
      <c r="T229" s="175"/>
    </row>
    <row r="230" spans="1:20" s="315" customFormat="1" ht="18.75">
      <c r="A230" s="325"/>
      <c r="B230" s="371"/>
      <c r="C230" s="441"/>
      <c r="D230" s="183"/>
      <c r="E230" s="325"/>
      <c r="F230" s="175"/>
      <c r="G230" s="439"/>
      <c r="H230" s="186"/>
      <c r="I230" s="185"/>
      <c r="J230" s="175"/>
      <c r="K230" s="446"/>
      <c r="L230" s="325"/>
      <c r="M230" s="175"/>
      <c r="N230" s="185"/>
      <c r="O230" s="175"/>
      <c r="P230" s="214"/>
      <c r="Q230" s="266"/>
      <c r="R230" s="175"/>
      <c r="S230" s="175"/>
      <c r="T230" s="175"/>
    </row>
    <row r="231" spans="1:20" s="315" customFormat="1" ht="18.75">
      <c r="A231" s="325"/>
      <c r="B231" s="371"/>
      <c r="C231" s="441"/>
      <c r="D231" s="183"/>
      <c r="E231" s="325"/>
      <c r="F231" s="175"/>
      <c r="G231" s="439"/>
      <c r="H231" s="186"/>
      <c r="I231" s="185"/>
      <c r="J231" s="175"/>
      <c r="K231" s="446"/>
      <c r="L231" s="325"/>
      <c r="M231" s="175"/>
      <c r="N231" s="185"/>
      <c r="O231" s="175"/>
      <c r="P231" s="214"/>
      <c r="Q231" s="266"/>
      <c r="R231" s="175"/>
      <c r="S231" s="175"/>
      <c r="T231" s="175"/>
    </row>
    <row r="232" spans="1:20" s="315" customFormat="1" ht="18.75">
      <c r="A232" s="325"/>
      <c r="B232" s="371"/>
      <c r="C232" s="441"/>
      <c r="D232" s="183"/>
      <c r="E232" s="325"/>
      <c r="F232" s="175"/>
      <c r="G232" s="439"/>
      <c r="H232" s="186"/>
      <c r="I232" s="185"/>
      <c r="J232" s="175"/>
      <c r="K232" s="446"/>
      <c r="L232" s="325"/>
      <c r="M232" s="175"/>
      <c r="N232" s="185"/>
      <c r="O232" s="175"/>
      <c r="P232" s="214"/>
      <c r="Q232" s="266"/>
      <c r="R232" s="175"/>
      <c r="S232" s="175"/>
      <c r="T232" s="175"/>
    </row>
    <row r="233" spans="1:20" s="315" customFormat="1" ht="18.75">
      <c r="A233" s="325"/>
      <c r="B233" s="371"/>
      <c r="C233" s="441"/>
      <c r="D233" s="183"/>
      <c r="E233" s="325"/>
      <c r="F233" s="175"/>
      <c r="G233" s="439"/>
      <c r="H233" s="186"/>
      <c r="I233" s="185"/>
      <c r="J233" s="175"/>
      <c r="K233" s="446"/>
      <c r="L233" s="325"/>
      <c r="M233" s="175"/>
      <c r="N233" s="185"/>
      <c r="O233" s="175"/>
      <c r="P233" s="214"/>
      <c r="Q233" s="266"/>
      <c r="R233" s="175"/>
      <c r="S233" s="175"/>
      <c r="T233" s="175"/>
    </row>
    <row r="234" spans="1:20" s="315" customFormat="1" ht="18.75">
      <c r="A234" s="325"/>
      <c r="B234" s="371"/>
      <c r="C234" s="441"/>
      <c r="D234" s="183"/>
      <c r="E234" s="325"/>
      <c r="F234" s="175"/>
      <c r="G234" s="439"/>
      <c r="H234" s="186"/>
      <c r="I234" s="185"/>
      <c r="J234" s="175"/>
      <c r="K234" s="446"/>
      <c r="L234" s="325"/>
      <c r="M234" s="175"/>
      <c r="N234" s="185"/>
      <c r="O234" s="175"/>
      <c r="P234" s="214"/>
      <c r="Q234" s="266"/>
      <c r="R234" s="175"/>
      <c r="S234" s="175"/>
      <c r="T234" s="175"/>
    </row>
    <row r="235" spans="1:20" s="315" customFormat="1" ht="18.75">
      <c r="A235" s="325"/>
      <c r="B235" s="371"/>
      <c r="C235" s="441"/>
      <c r="D235" s="183"/>
      <c r="E235" s="325"/>
      <c r="F235" s="175"/>
      <c r="G235" s="439"/>
      <c r="H235" s="186"/>
      <c r="I235" s="185"/>
      <c r="J235" s="175"/>
      <c r="K235" s="446"/>
      <c r="L235" s="325"/>
      <c r="M235" s="175"/>
      <c r="N235" s="185"/>
      <c r="O235" s="175"/>
      <c r="P235" s="214"/>
      <c r="Q235" s="266"/>
      <c r="R235" s="175"/>
      <c r="S235" s="175"/>
      <c r="T235" s="175"/>
    </row>
    <row r="236" spans="1:20" s="315" customFormat="1" ht="18.75">
      <c r="A236" s="325"/>
      <c r="B236" s="371"/>
      <c r="C236" s="441"/>
      <c r="D236" s="183"/>
      <c r="E236" s="325"/>
      <c r="F236" s="175"/>
      <c r="G236" s="439"/>
      <c r="H236" s="186"/>
      <c r="I236" s="185"/>
      <c r="J236" s="175"/>
      <c r="K236" s="446"/>
      <c r="L236" s="325"/>
      <c r="M236" s="175"/>
      <c r="N236" s="185"/>
      <c r="O236" s="175"/>
      <c r="P236" s="214"/>
      <c r="Q236" s="266"/>
      <c r="R236" s="175"/>
      <c r="S236" s="175"/>
      <c r="T236" s="175"/>
    </row>
    <row r="237" spans="1:20" s="315" customFormat="1" ht="18.75">
      <c r="A237" s="325"/>
      <c r="B237" s="371"/>
      <c r="C237" s="441"/>
      <c r="D237" s="183"/>
      <c r="E237" s="325"/>
      <c r="F237" s="175"/>
      <c r="G237" s="439"/>
      <c r="H237" s="186"/>
      <c r="I237" s="185"/>
      <c r="J237" s="175"/>
      <c r="K237" s="446"/>
      <c r="L237" s="325"/>
      <c r="M237" s="175"/>
      <c r="N237" s="185"/>
      <c r="O237" s="175"/>
      <c r="P237" s="214"/>
      <c r="Q237" s="266"/>
      <c r="R237" s="175"/>
      <c r="S237" s="175"/>
      <c r="T237" s="175"/>
    </row>
    <row r="238" spans="1:20" s="315" customFormat="1" ht="18.75">
      <c r="A238" s="325"/>
      <c r="B238" s="371"/>
      <c r="C238" s="441"/>
      <c r="D238" s="183"/>
      <c r="E238" s="325"/>
      <c r="F238" s="175"/>
      <c r="G238" s="439"/>
      <c r="H238" s="186"/>
      <c r="I238" s="185"/>
      <c r="J238" s="175"/>
      <c r="K238" s="446"/>
      <c r="L238" s="325"/>
      <c r="M238" s="175"/>
      <c r="N238" s="185"/>
      <c r="O238" s="175"/>
      <c r="P238" s="214"/>
      <c r="Q238" s="266"/>
      <c r="R238" s="175"/>
      <c r="S238" s="175"/>
      <c r="T238" s="175"/>
    </row>
    <row r="239" spans="1:20" s="315" customFormat="1" ht="18.75">
      <c r="A239" s="325"/>
      <c r="B239" s="371"/>
      <c r="C239" s="441"/>
      <c r="D239" s="183"/>
      <c r="E239" s="325"/>
      <c r="F239" s="175"/>
      <c r="G239" s="439"/>
      <c r="H239" s="186"/>
      <c r="I239" s="185"/>
      <c r="J239" s="175"/>
      <c r="K239" s="446"/>
      <c r="L239" s="325"/>
      <c r="M239" s="175"/>
      <c r="N239" s="185"/>
      <c r="O239" s="175"/>
      <c r="P239" s="214"/>
      <c r="Q239" s="266"/>
      <c r="R239" s="175"/>
      <c r="S239" s="175"/>
      <c r="T239" s="175"/>
    </row>
    <row r="240" spans="1:20" s="315" customFormat="1" ht="18.75">
      <c r="A240" s="325"/>
      <c r="B240" s="371"/>
      <c r="C240" s="441"/>
      <c r="D240" s="183"/>
      <c r="E240" s="325"/>
      <c r="F240" s="175"/>
      <c r="G240" s="439"/>
      <c r="H240" s="186"/>
      <c r="I240" s="185"/>
      <c r="J240" s="175"/>
      <c r="K240" s="446"/>
      <c r="L240" s="325"/>
      <c r="M240" s="175"/>
      <c r="N240" s="185"/>
      <c r="O240" s="175"/>
      <c r="P240" s="214"/>
      <c r="Q240" s="266"/>
      <c r="R240" s="175"/>
      <c r="S240" s="175"/>
      <c r="T240" s="175"/>
    </row>
    <row r="241" spans="1:20" s="315" customFormat="1" ht="18.75">
      <c r="A241" s="325"/>
      <c r="B241" s="371"/>
      <c r="C241" s="441"/>
      <c r="D241" s="183"/>
      <c r="E241" s="325"/>
      <c r="F241" s="175"/>
      <c r="G241" s="439"/>
      <c r="H241" s="186"/>
      <c r="I241" s="185"/>
      <c r="J241" s="175"/>
      <c r="K241" s="446"/>
      <c r="L241" s="325"/>
      <c r="M241" s="175"/>
      <c r="N241" s="185"/>
      <c r="O241" s="175"/>
      <c r="P241" s="214"/>
      <c r="Q241" s="266"/>
      <c r="R241" s="175"/>
      <c r="S241" s="175"/>
      <c r="T241" s="175"/>
    </row>
    <row r="242" spans="1:20" s="315" customFormat="1" ht="18.75">
      <c r="A242" s="325"/>
      <c r="B242" s="371"/>
      <c r="C242" s="441"/>
      <c r="D242" s="183"/>
      <c r="E242" s="325"/>
      <c r="F242" s="175"/>
      <c r="G242" s="439"/>
      <c r="H242" s="186"/>
      <c r="I242" s="185"/>
      <c r="J242" s="175"/>
      <c r="K242" s="446"/>
      <c r="L242" s="325"/>
      <c r="M242" s="175"/>
      <c r="N242" s="185"/>
      <c r="O242" s="175"/>
      <c r="P242" s="214"/>
      <c r="Q242" s="266"/>
      <c r="R242" s="175"/>
      <c r="S242" s="175"/>
      <c r="T242" s="175"/>
    </row>
    <row r="243" spans="1:20" s="315" customFormat="1" ht="18.75">
      <c r="A243" s="325"/>
      <c r="B243" s="371"/>
      <c r="C243" s="441"/>
      <c r="D243" s="183"/>
      <c r="E243" s="325"/>
      <c r="F243" s="175"/>
      <c r="G243" s="439"/>
      <c r="H243" s="186"/>
      <c r="I243" s="185"/>
      <c r="J243" s="175"/>
      <c r="K243" s="446"/>
      <c r="L243" s="325"/>
      <c r="M243" s="175"/>
      <c r="N243" s="185"/>
      <c r="O243" s="175"/>
      <c r="P243" s="214"/>
      <c r="Q243" s="266"/>
      <c r="R243" s="175"/>
      <c r="S243" s="175"/>
      <c r="T243" s="175"/>
    </row>
    <row r="244" spans="1:20" s="315" customFormat="1" ht="18.75">
      <c r="A244" s="325"/>
      <c r="B244" s="371"/>
      <c r="C244" s="441"/>
      <c r="D244" s="183"/>
      <c r="E244" s="325"/>
      <c r="F244" s="175"/>
      <c r="G244" s="439"/>
      <c r="H244" s="186"/>
      <c r="I244" s="185"/>
      <c r="J244" s="175"/>
      <c r="K244" s="446"/>
      <c r="L244" s="325"/>
      <c r="M244" s="175"/>
      <c r="N244" s="185"/>
      <c r="O244" s="175"/>
      <c r="P244" s="214"/>
      <c r="Q244" s="266"/>
      <c r="R244" s="175"/>
      <c r="S244" s="175"/>
      <c r="T244" s="175"/>
    </row>
    <row r="245" spans="1:20" s="315" customFormat="1" ht="18.75">
      <c r="A245" s="325"/>
      <c r="B245" s="371"/>
      <c r="C245" s="441"/>
      <c r="D245" s="183"/>
      <c r="E245" s="325"/>
      <c r="F245" s="175"/>
      <c r="G245" s="439"/>
      <c r="H245" s="186"/>
      <c r="I245" s="185"/>
      <c r="J245" s="175"/>
      <c r="K245" s="446"/>
      <c r="L245" s="325"/>
      <c r="M245" s="175"/>
      <c r="N245" s="185"/>
      <c r="O245" s="175"/>
      <c r="P245" s="214"/>
      <c r="Q245" s="266"/>
      <c r="R245" s="175"/>
      <c r="S245" s="175"/>
      <c r="T245" s="175"/>
    </row>
    <row r="246" spans="1:20" s="315" customFormat="1" ht="18.75">
      <c r="A246" s="325"/>
      <c r="B246" s="371"/>
      <c r="C246" s="441"/>
      <c r="D246" s="183"/>
      <c r="E246" s="325"/>
      <c r="F246" s="175"/>
      <c r="G246" s="439"/>
      <c r="H246" s="186"/>
      <c r="I246" s="185"/>
      <c r="J246" s="175"/>
      <c r="K246" s="446"/>
      <c r="L246" s="325"/>
      <c r="M246" s="175"/>
      <c r="N246" s="185"/>
      <c r="O246" s="175"/>
      <c r="P246" s="214"/>
      <c r="Q246" s="266"/>
      <c r="R246" s="175"/>
      <c r="S246" s="175"/>
      <c r="T246" s="175"/>
    </row>
    <row r="247" spans="1:20" s="315" customFormat="1" ht="18.75">
      <c r="A247" s="325"/>
      <c r="B247" s="371"/>
      <c r="C247" s="441"/>
      <c r="D247" s="183"/>
      <c r="E247" s="325"/>
      <c r="F247" s="175"/>
      <c r="G247" s="439"/>
      <c r="H247" s="186"/>
      <c r="I247" s="185"/>
      <c r="J247" s="175"/>
      <c r="K247" s="446"/>
      <c r="L247" s="325"/>
      <c r="M247" s="175"/>
      <c r="N247" s="185"/>
      <c r="O247" s="175"/>
      <c r="P247" s="214"/>
      <c r="Q247" s="266"/>
      <c r="R247" s="175"/>
      <c r="S247" s="175"/>
      <c r="T247" s="175"/>
    </row>
    <row r="248" spans="1:20" s="315" customFormat="1" ht="18.75">
      <c r="A248" s="325"/>
      <c r="B248" s="371"/>
      <c r="C248" s="441"/>
      <c r="D248" s="183"/>
      <c r="E248" s="325"/>
      <c r="F248" s="175"/>
      <c r="G248" s="439"/>
      <c r="H248" s="186"/>
      <c r="I248" s="185"/>
      <c r="J248" s="175"/>
      <c r="K248" s="446"/>
      <c r="L248" s="325"/>
      <c r="M248" s="175"/>
      <c r="N248" s="185"/>
      <c r="O248" s="175"/>
      <c r="P248" s="214"/>
      <c r="Q248" s="266"/>
      <c r="R248" s="175"/>
      <c r="S248" s="175"/>
      <c r="T248" s="175"/>
    </row>
    <row r="249" spans="1:20" s="315" customFormat="1" ht="18.75">
      <c r="A249" s="325"/>
      <c r="B249" s="371"/>
      <c r="C249" s="441"/>
      <c r="D249" s="183"/>
      <c r="E249" s="325"/>
      <c r="F249" s="175"/>
      <c r="G249" s="439"/>
      <c r="H249" s="186"/>
      <c r="I249" s="185"/>
      <c r="J249" s="175"/>
      <c r="K249" s="446"/>
      <c r="L249" s="325"/>
      <c r="M249" s="175"/>
      <c r="N249" s="185"/>
      <c r="O249" s="175"/>
      <c r="P249" s="214"/>
      <c r="Q249" s="266"/>
      <c r="R249" s="175"/>
      <c r="S249" s="175"/>
      <c r="T249" s="175"/>
    </row>
    <row r="250" spans="1:20" s="315" customFormat="1" ht="18.75">
      <c r="A250" s="325"/>
      <c r="B250" s="371"/>
      <c r="C250" s="441"/>
      <c r="D250" s="183"/>
      <c r="E250" s="325"/>
      <c r="F250" s="175"/>
      <c r="G250" s="439"/>
      <c r="H250" s="186"/>
      <c r="I250" s="185"/>
      <c r="J250" s="175"/>
      <c r="K250" s="446"/>
      <c r="L250" s="325"/>
      <c r="M250" s="175"/>
      <c r="N250" s="185"/>
      <c r="O250" s="175"/>
      <c r="P250" s="214"/>
      <c r="Q250" s="266"/>
      <c r="R250" s="175"/>
      <c r="S250" s="175"/>
      <c r="T250" s="175"/>
    </row>
    <row r="251" spans="1:20" s="315" customFormat="1" ht="18.75">
      <c r="A251" s="325"/>
      <c r="B251" s="371"/>
      <c r="C251" s="441"/>
      <c r="D251" s="183"/>
      <c r="E251" s="325"/>
      <c r="F251" s="175"/>
      <c r="G251" s="439"/>
      <c r="H251" s="186"/>
      <c r="I251" s="185"/>
      <c r="J251" s="175"/>
      <c r="K251" s="446"/>
      <c r="L251" s="325"/>
      <c r="M251" s="175"/>
      <c r="N251" s="185"/>
      <c r="O251" s="175"/>
      <c r="P251" s="214"/>
      <c r="Q251" s="266"/>
      <c r="R251" s="175"/>
      <c r="S251" s="175"/>
      <c r="T251" s="175"/>
    </row>
    <row r="252" spans="1:20" s="315" customFormat="1" ht="18.75">
      <c r="A252" s="325"/>
      <c r="B252" s="371"/>
      <c r="C252" s="441"/>
      <c r="D252" s="183"/>
      <c r="E252" s="325"/>
      <c r="F252" s="175"/>
      <c r="G252" s="439"/>
      <c r="H252" s="186"/>
      <c r="I252" s="185"/>
      <c r="J252" s="175"/>
      <c r="K252" s="446"/>
      <c r="L252" s="325"/>
      <c r="M252" s="175"/>
      <c r="N252" s="185"/>
      <c r="O252" s="175"/>
      <c r="P252" s="214"/>
      <c r="Q252" s="266"/>
      <c r="R252" s="175"/>
      <c r="S252" s="175"/>
      <c r="T252" s="175"/>
    </row>
    <row r="253" spans="1:20" s="315" customFormat="1" ht="18.75">
      <c r="A253" s="325"/>
      <c r="B253" s="371"/>
      <c r="C253" s="441"/>
      <c r="D253" s="183"/>
      <c r="E253" s="325"/>
      <c r="F253" s="175"/>
      <c r="G253" s="439"/>
      <c r="H253" s="186"/>
      <c r="I253" s="185"/>
      <c r="J253" s="175"/>
      <c r="K253" s="446"/>
      <c r="L253" s="325"/>
      <c r="M253" s="175"/>
      <c r="N253" s="185"/>
      <c r="O253" s="175"/>
      <c r="P253" s="214"/>
      <c r="Q253" s="266"/>
      <c r="R253" s="175"/>
      <c r="S253" s="175"/>
      <c r="T253" s="175"/>
    </row>
    <row r="254" spans="1:20" s="315" customFormat="1" ht="18.75">
      <c r="A254" s="325"/>
      <c r="B254" s="371"/>
      <c r="C254" s="441"/>
      <c r="D254" s="183"/>
      <c r="E254" s="325"/>
      <c r="F254" s="175"/>
      <c r="G254" s="439"/>
      <c r="H254" s="186"/>
      <c r="I254" s="185"/>
      <c r="J254" s="175"/>
      <c r="K254" s="446"/>
      <c r="L254" s="325"/>
      <c r="M254" s="175"/>
      <c r="N254" s="185"/>
      <c r="O254" s="175"/>
      <c r="P254" s="214"/>
      <c r="Q254" s="266"/>
      <c r="R254" s="175"/>
      <c r="S254" s="175"/>
      <c r="T254" s="175"/>
    </row>
    <row r="255" spans="1:20" s="315" customFormat="1" ht="18.75">
      <c r="A255" s="325"/>
      <c r="B255" s="371"/>
      <c r="C255" s="441"/>
      <c r="D255" s="183"/>
      <c r="E255" s="325"/>
      <c r="F255" s="175"/>
      <c r="G255" s="439"/>
      <c r="H255" s="186"/>
      <c r="I255" s="185"/>
      <c r="J255" s="175"/>
      <c r="K255" s="446"/>
      <c r="L255" s="325"/>
      <c r="M255" s="175"/>
      <c r="N255" s="185"/>
      <c r="O255" s="175"/>
      <c r="P255" s="214"/>
      <c r="Q255" s="266"/>
      <c r="R255" s="175"/>
      <c r="S255" s="175"/>
      <c r="T255" s="175"/>
    </row>
    <row r="256" spans="1:20" s="315" customFormat="1" ht="18.75">
      <c r="A256" s="325"/>
      <c r="B256" s="371"/>
      <c r="C256" s="441"/>
      <c r="D256" s="183"/>
      <c r="E256" s="325"/>
      <c r="F256" s="175"/>
      <c r="G256" s="439"/>
      <c r="H256" s="186"/>
      <c r="I256" s="185"/>
      <c r="J256" s="175"/>
      <c r="K256" s="446"/>
      <c r="L256" s="325"/>
      <c r="M256" s="175"/>
      <c r="N256" s="185"/>
      <c r="O256" s="175"/>
      <c r="P256" s="214"/>
      <c r="Q256" s="266"/>
      <c r="R256" s="175"/>
      <c r="S256" s="175"/>
      <c r="T256" s="175"/>
    </row>
    <row r="257" spans="1:20" s="147" customFormat="1" ht="18.75">
      <c r="A257" s="451"/>
      <c r="B257" s="451"/>
      <c r="C257" s="451"/>
      <c r="D257" s="451"/>
      <c r="E257" s="451"/>
      <c r="F257" s="451"/>
      <c r="G257" s="451"/>
      <c r="H257" s="451"/>
      <c r="I257" s="451"/>
      <c r="J257" s="451"/>
      <c r="K257" s="451"/>
      <c r="L257" s="451"/>
      <c r="M257" s="451"/>
      <c r="N257" s="451"/>
      <c r="O257" s="451"/>
      <c r="P257" s="451"/>
      <c r="Q257" s="451"/>
      <c r="R257" s="451"/>
      <c r="S257" s="451"/>
      <c r="T257" s="463"/>
    </row>
    <row r="258" spans="1:20" s="148" customFormat="1" ht="18.75">
      <c r="A258" s="325"/>
      <c r="B258" s="371"/>
      <c r="C258" s="175"/>
      <c r="D258" s="183"/>
      <c r="E258" s="187"/>
      <c r="F258" s="452"/>
      <c r="G258" s="452"/>
      <c r="H258" s="186"/>
      <c r="I258" s="185"/>
      <c r="J258" s="175"/>
      <c r="K258" s="399"/>
      <c r="L258" s="175"/>
      <c r="M258" s="175"/>
      <c r="N258" s="185"/>
      <c r="O258" s="185"/>
      <c r="P258" s="214"/>
      <c r="Q258" s="207"/>
      <c r="R258" s="207"/>
      <c r="S258" s="207"/>
      <c r="T258" s="207"/>
    </row>
    <row r="259" spans="1:20" s="148" customFormat="1" ht="18.75">
      <c r="A259" s="325"/>
      <c r="B259" s="371"/>
      <c r="C259" s="175"/>
      <c r="D259" s="183"/>
      <c r="E259" s="187"/>
      <c r="F259" s="452"/>
      <c r="G259" s="452"/>
      <c r="H259" s="186"/>
      <c r="I259" s="185"/>
      <c r="J259" s="175"/>
      <c r="K259" s="399"/>
      <c r="L259" s="175"/>
      <c r="M259" s="175"/>
      <c r="N259" s="185"/>
      <c r="O259" s="185"/>
      <c r="P259" s="214"/>
      <c r="Q259" s="207"/>
      <c r="R259" s="207"/>
      <c r="S259" s="207"/>
      <c r="T259" s="207"/>
    </row>
    <row r="260" spans="1:20" s="147" customFormat="1" ht="138.75" customHeight="1">
      <c r="A260" s="551"/>
      <c r="B260" s="547"/>
      <c r="C260" s="551"/>
      <c r="D260" s="545"/>
      <c r="E260" s="561"/>
      <c r="F260" s="566"/>
      <c r="G260" s="566"/>
      <c r="H260" s="571"/>
      <c r="I260" s="577"/>
      <c r="J260" s="551"/>
      <c r="K260" s="456"/>
      <c r="L260" s="174"/>
      <c r="M260" s="551"/>
      <c r="N260" s="577"/>
      <c r="O260" s="581"/>
      <c r="P260" s="587"/>
      <c r="Q260" s="594"/>
      <c r="R260" s="594"/>
      <c r="S260" s="594"/>
      <c r="T260" s="594"/>
    </row>
    <row r="261" spans="1:20" s="148" customFormat="1" ht="138.75" customHeight="1">
      <c r="A261" s="552"/>
      <c r="B261" s="555"/>
      <c r="C261" s="552"/>
      <c r="D261" s="559"/>
      <c r="E261" s="562"/>
      <c r="F261" s="567"/>
      <c r="G261" s="567"/>
      <c r="H261" s="573"/>
      <c r="I261" s="579"/>
      <c r="J261" s="552"/>
      <c r="K261" s="399"/>
      <c r="L261" s="175"/>
      <c r="M261" s="552"/>
      <c r="N261" s="579"/>
      <c r="O261" s="586"/>
      <c r="P261" s="588"/>
      <c r="Q261" s="595"/>
      <c r="R261" s="595"/>
      <c r="S261" s="595"/>
      <c r="T261" s="595"/>
    </row>
    <row r="262" spans="1:20" s="147" customFormat="1" ht="138.75" customHeight="1">
      <c r="A262" s="550"/>
      <c r="B262" s="548"/>
      <c r="C262" s="550"/>
      <c r="D262" s="546"/>
      <c r="E262" s="563"/>
      <c r="F262" s="568"/>
      <c r="G262" s="568"/>
      <c r="H262" s="572"/>
      <c r="I262" s="578"/>
      <c r="J262" s="550"/>
      <c r="K262" s="456"/>
      <c r="L262" s="174"/>
      <c r="M262" s="550"/>
      <c r="N262" s="578"/>
      <c r="O262" s="582"/>
      <c r="P262" s="589"/>
      <c r="Q262" s="596"/>
      <c r="R262" s="596"/>
      <c r="S262" s="596"/>
      <c r="T262" s="596"/>
    </row>
    <row r="263" spans="1:20" s="147" customFormat="1" ht="18.75">
      <c r="A263" s="174"/>
      <c r="B263" s="371"/>
      <c r="C263" s="174"/>
      <c r="D263" s="183"/>
      <c r="E263" s="181"/>
      <c r="F263" s="453"/>
      <c r="G263" s="453"/>
      <c r="H263" s="180"/>
      <c r="I263" s="457"/>
      <c r="J263" s="174"/>
      <c r="K263" s="456"/>
      <c r="L263" s="174"/>
      <c r="M263" s="174"/>
      <c r="N263" s="457"/>
      <c r="O263" s="457"/>
      <c r="P263" s="265"/>
      <c r="Q263" s="202"/>
      <c r="R263" s="202"/>
      <c r="S263" s="202"/>
      <c r="T263" s="202"/>
    </row>
    <row r="264" spans="1:20" s="147" customFormat="1" ht="18.75">
      <c r="A264" s="225"/>
      <c r="B264" s="371"/>
      <c r="C264" s="174"/>
      <c r="D264" s="183"/>
      <c r="E264" s="181"/>
      <c r="F264" s="453"/>
      <c r="G264" s="453"/>
      <c r="H264" s="180"/>
      <c r="I264" s="457"/>
      <c r="J264" s="174"/>
      <c r="K264" s="456"/>
      <c r="L264" s="174"/>
      <c r="M264" s="174"/>
      <c r="N264" s="457"/>
      <c r="O264" s="457"/>
      <c r="P264" s="265"/>
      <c r="Q264" s="202"/>
      <c r="R264" s="202"/>
      <c r="S264" s="202"/>
      <c r="T264" s="202"/>
    </row>
    <row r="265" spans="1:20" s="147" customFormat="1" ht="18.75">
      <c r="A265" s="225"/>
      <c r="B265" s="371"/>
      <c r="C265" s="174"/>
      <c r="D265" s="183"/>
      <c r="E265" s="181"/>
      <c r="F265" s="453"/>
      <c r="G265" s="453"/>
      <c r="H265" s="180"/>
      <c r="I265" s="457"/>
      <c r="J265" s="174"/>
      <c r="K265" s="456"/>
      <c r="L265" s="174"/>
      <c r="M265" s="174"/>
      <c r="N265" s="457"/>
      <c r="O265" s="457"/>
      <c r="P265" s="265"/>
      <c r="Q265" s="202"/>
      <c r="R265" s="202"/>
      <c r="S265" s="202"/>
      <c r="T265" s="202"/>
    </row>
    <row r="266" spans="1:20" s="147" customFormat="1" ht="138.75" customHeight="1">
      <c r="A266" s="553"/>
      <c r="B266" s="547"/>
      <c r="C266" s="553"/>
      <c r="D266" s="545"/>
      <c r="E266" s="564"/>
      <c r="F266" s="553"/>
      <c r="G266" s="553"/>
      <c r="H266" s="575"/>
      <c r="I266" s="581"/>
      <c r="J266" s="553"/>
      <c r="K266" s="458"/>
      <c r="L266" s="174"/>
      <c r="M266" s="553"/>
      <c r="N266" s="581"/>
      <c r="O266" s="581"/>
      <c r="P266" s="590"/>
      <c r="Q266" s="597"/>
      <c r="R266" s="597"/>
      <c r="S266" s="597"/>
      <c r="T266" s="597"/>
    </row>
    <row r="267" spans="1:20" s="147" customFormat="1" ht="138.75" customHeight="1">
      <c r="A267" s="554"/>
      <c r="B267" s="548"/>
      <c r="C267" s="554"/>
      <c r="D267" s="546"/>
      <c r="E267" s="565"/>
      <c r="F267" s="554"/>
      <c r="G267" s="554"/>
      <c r="H267" s="576"/>
      <c r="I267" s="582"/>
      <c r="J267" s="554"/>
      <c r="K267" s="458"/>
      <c r="L267" s="174"/>
      <c r="M267" s="554"/>
      <c r="N267" s="582"/>
      <c r="O267" s="582"/>
      <c r="P267" s="591"/>
      <c r="Q267" s="598"/>
      <c r="R267" s="598"/>
      <c r="S267" s="598"/>
      <c r="T267" s="598"/>
    </row>
    <row r="268" spans="1:20" s="147" customFormat="1" ht="18.75">
      <c r="A268" s="225"/>
      <c r="B268" s="371"/>
      <c r="C268" s="174"/>
      <c r="D268" s="183"/>
      <c r="E268" s="181"/>
      <c r="F268" s="453"/>
      <c r="G268" s="453"/>
      <c r="H268" s="180"/>
      <c r="I268" s="457"/>
      <c r="J268" s="174"/>
      <c r="K268" s="458"/>
      <c r="L268" s="174"/>
      <c r="M268" s="174"/>
      <c r="N268" s="457"/>
      <c r="O268" s="457"/>
      <c r="P268" s="265"/>
      <c r="Q268" s="202"/>
      <c r="R268" s="202"/>
      <c r="S268" s="202"/>
      <c r="T268" s="202"/>
    </row>
    <row r="269" spans="1:20" s="147" customFormat="1" ht="18.75">
      <c r="A269" s="225"/>
      <c r="B269" s="371"/>
      <c r="C269" s="174"/>
      <c r="D269" s="183"/>
      <c r="E269" s="181"/>
      <c r="F269" s="453"/>
      <c r="G269" s="453"/>
      <c r="H269" s="180"/>
      <c r="I269" s="457"/>
      <c r="J269" s="174"/>
      <c r="K269" s="458"/>
      <c r="L269" s="174"/>
      <c r="M269" s="174"/>
      <c r="N269" s="457"/>
      <c r="O269" s="457"/>
      <c r="P269" s="265"/>
      <c r="Q269" s="202"/>
      <c r="R269" s="202"/>
      <c r="S269" s="202"/>
      <c r="T269" s="202"/>
    </row>
    <row r="270" spans="1:20" s="147" customFormat="1" ht="18.75">
      <c r="A270" s="225"/>
      <c r="B270" s="371"/>
      <c r="C270" s="174"/>
      <c r="D270" s="183"/>
      <c r="E270" s="181"/>
      <c r="F270" s="453"/>
      <c r="G270" s="453"/>
      <c r="H270" s="180"/>
      <c r="I270" s="457"/>
      <c r="J270" s="174"/>
      <c r="K270" s="458"/>
      <c r="L270" s="174"/>
      <c r="M270" s="174"/>
      <c r="N270" s="457"/>
      <c r="O270" s="457"/>
      <c r="P270" s="265"/>
      <c r="Q270" s="202"/>
      <c r="R270" s="202"/>
      <c r="S270" s="202"/>
      <c r="T270" s="202"/>
    </row>
    <row r="271" spans="1:20" s="147" customFormat="1" ht="18.75">
      <c r="A271" s="225"/>
      <c r="B271" s="371"/>
      <c r="C271" s="174"/>
      <c r="D271" s="183"/>
      <c r="E271" s="181"/>
      <c r="F271" s="453"/>
      <c r="G271" s="453"/>
      <c r="H271" s="180"/>
      <c r="I271" s="457"/>
      <c r="J271" s="174"/>
      <c r="K271" s="458"/>
      <c r="L271" s="174"/>
      <c r="M271" s="174"/>
      <c r="N271" s="457"/>
      <c r="O271" s="457"/>
      <c r="P271" s="265"/>
      <c r="Q271" s="265"/>
      <c r="R271" s="202"/>
      <c r="S271" s="202"/>
      <c r="T271" s="202"/>
    </row>
    <row r="272" spans="1:20" s="147" customFormat="1" ht="18.75">
      <c r="A272" s="225"/>
      <c r="B272" s="371"/>
      <c r="C272" s="174"/>
      <c r="D272" s="183"/>
      <c r="E272" s="181"/>
      <c r="F272" s="453"/>
      <c r="G272" s="453"/>
      <c r="H272" s="180"/>
      <c r="I272" s="457"/>
      <c r="J272" s="174"/>
      <c r="K272" s="458"/>
      <c r="L272" s="174"/>
      <c r="M272" s="174"/>
      <c r="N272" s="457"/>
      <c r="O272" s="457"/>
      <c r="P272" s="265"/>
      <c r="Q272" s="265"/>
      <c r="R272" s="202"/>
      <c r="S272" s="202"/>
      <c r="T272" s="202"/>
    </row>
    <row r="273" spans="1:20" s="147" customFormat="1" ht="18.75">
      <c r="A273" s="225"/>
      <c r="B273" s="371"/>
      <c r="C273" s="174"/>
      <c r="D273" s="183"/>
      <c r="E273" s="181"/>
      <c r="F273" s="453"/>
      <c r="G273" s="453"/>
      <c r="H273" s="180"/>
      <c r="I273" s="457"/>
      <c r="J273" s="174"/>
      <c r="K273" s="458"/>
      <c r="L273" s="174"/>
      <c r="M273" s="174"/>
      <c r="N273" s="457"/>
      <c r="O273" s="457"/>
      <c r="P273" s="265"/>
      <c r="Q273" s="265"/>
      <c r="R273" s="202"/>
      <c r="S273" s="202"/>
      <c r="T273" s="202"/>
    </row>
    <row r="274" spans="1:20" s="147" customFormat="1" ht="18.75">
      <c r="A274" s="225"/>
      <c r="B274" s="371"/>
      <c r="C274" s="174"/>
      <c r="D274" s="183"/>
      <c r="E274" s="181"/>
      <c r="F274" s="453"/>
      <c r="G274" s="453"/>
      <c r="H274" s="180"/>
      <c r="I274" s="457"/>
      <c r="J274" s="174"/>
      <c r="K274" s="458"/>
      <c r="L274" s="174"/>
      <c r="M274" s="174"/>
      <c r="N274" s="457"/>
      <c r="O274" s="457"/>
      <c r="P274" s="265"/>
      <c r="Q274" s="265"/>
      <c r="R274" s="202"/>
      <c r="S274" s="202"/>
      <c r="T274" s="202"/>
    </row>
    <row r="275" spans="1:20" s="147" customFormat="1" ht="18.75">
      <c r="A275" s="225"/>
      <c r="B275" s="371"/>
      <c r="C275" s="174"/>
      <c r="D275" s="183"/>
      <c r="E275" s="181"/>
      <c r="F275" s="453"/>
      <c r="G275" s="453"/>
      <c r="H275" s="180"/>
      <c r="I275" s="457"/>
      <c r="J275" s="174"/>
      <c r="K275" s="458"/>
      <c r="L275" s="174"/>
      <c r="M275" s="174"/>
      <c r="N275" s="457"/>
      <c r="O275" s="457"/>
      <c r="P275" s="265"/>
      <c r="Q275" s="202"/>
      <c r="R275" s="202"/>
      <c r="S275" s="202"/>
      <c r="T275" s="202"/>
    </row>
    <row r="276" spans="1:20" s="147" customFormat="1" ht="18.75">
      <c r="A276" s="225"/>
      <c r="B276" s="371"/>
      <c r="C276" s="174"/>
      <c r="D276" s="183"/>
      <c r="E276" s="181"/>
      <c r="F276" s="453"/>
      <c r="G276" s="453"/>
      <c r="H276" s="180"/>
      <c r="I276" s="457"/>
      <c r="J276" s="174"/>
      <c r="K276" s="458"/>
      <c r="L276" s="174"/>
      <c r="M276" s="174"/>
      <c r="N276" s="457"/>
      <c r="O276" s="457"/>
      <c r="P276" s="265"/>
      <c r="Q276" s="202"/>
      <c r="R276" s="202"/>
      <c r="S276" s="202"/>
      <c r="T276" s="202"/>
    </row>
    <row r="277" spans="1:20" s="148" customFormat="1" ht="18.75">
      <c r="A277" s="325"/>
      <c r="B277" s="371"/>
      <c r="C277" s="175"/>
      <c r="D277" s="183"/>
      <c r="E277" s="187"/>
      <c r="F277" s="452"/>
      <c r="G277" s="452"/>
      <c r="H277" s="186"/>
      <c r="I277" s="185"/>
      <c r="J277" s="175"/>
      <c r="K277" s="459"/>
      <c r="L277" s="175"/>
      <c r="M277" s="175"/>
      <c r="N277" s="185"/>
      <c r="O277" s="185"/>
      <c r="P277" s="214"/>
      <c r="Q277" s="207"/>
      <c r="R277" s="207"/>
      <c r="S277" s="207"/>
      <c r="T277" s="207"/>
    </row>
    <row r="278" spans="1:20" s="148" customFormat="1" ht="18.75">
      <c r="A278" s="325"/>
      <c r="B278" s="371"/>
      <c r="C278" s="175"/>
      <c r="D278" s="183"/>
      <c r="E278" s="187"/>
      <c r="F278" s="452"/>
      <c r="G278" s="452"/>
      <c r="H278" s="186"/>
      <c r="I278" s="185"/>
      <c r="J278" s="175"/>
      <c r="K278" s="460"/>
      <c r="L278" s="175"/>
      <c r="M278" s="175"/>
      <c r="N278" s="185"/>
      <c r="O278" s="185"/>
      <c r="P278" s="214"/>
      <c r="Q278" s="207"/>
      <c r="R278" s="207"/>
      <c r="S278" s="207"/>
      <c r="T278" s="207"/>
    </row>
    <row r="279" spans="1:20" s="148" customFormat="1" ht="18.75">
      <c r="A279" s="325"/>
      <c r="B279" s="371"/>
      <c r="C279" s="175"/>
      <c r="D279" s="183"/>
      <c r="E279" s="187"/>
      <c r="F279" s="452"/>
      <c r="G279" s="452"/>
      <c r="H279" s="186"/>
      <c r="I279" s="185"/>
      <c r="J279" s="175"/>
      <c r="K279" s="459"/>
      <c r="L279" s="175"/>
      <c r="M279" s="175"/>
      <c r="N279" s="185"/>
      <c r="O279" s="185"/>
      <c r="P279" s="214"/>
      <c r="Q279" s="207"/>
      <c r="R279" s="207"/>
      <c r="S279" s="207"/>
      <c r="T279" s="207"/>
    </row>
    <row r="280" spans="1:20" s="147" customFormat="1" ht="18.75">
      <c r="A280" s="225"/>
      <c r="B280" s="371"/>
      <c r="C280" s="174"/>
      <c r="D280" s="183"/>
      <c r="E280" s="181"/>
      <c r="F280" s="453"/>
      <c r="G280" s="453"/>
      <c r="H280" s="180"/>
      <c r="I280" s="457"/>
      <c r="J280" s="174"/>
      <c r="K280" s="458"/>
      <c r="L280" s="174"/>
      <c r="M280" s="174"/>
      <c r="N280" s="457"/>
      <c r="O280" s="457"/>
      <c r="P280" s="265"/>
      <c r="Q280" s="202"/>
      <c r="R280" s="202"/>
      <c r="S280" s="202"/>
      <c r="T280" s="202"/>
    </row>
    <row r="281" spans="1:20" s="147" customFormat="1" ht="18.75">
      <c r="A281" s="225"/>
      <c r="B281" s="371"/>
      <c r="C281" s="174"/>
      <c r="D281" s="183"/>
      <c r="E281" s="181"/>
      <c r="F281" s="453"/>
      <c r="G281" s="453"/>
      <c r="H281" s="180"/>
      <c r="I281" s="457"/>
      <c r="J281" s="174"/>
      <c r="K281" s="458"/>
      <c r="L281" s="174"/>
      <c r="M281" s="174"/>
      <c r="N281" s="457"/>
      <c r="O281" s="457"/>
      <c r="P281" s="265"/>
      <c r="Q281" s="202"/>
      <c r="R281" s="202"/>
      <c r="S281" s="202"/>
      <c r="T281" s="202"/>
    </row>
    <row r="282" spans="1:20" s="147" customFormat="1" ht="18.75">
      <c r="A282" s="225"/>
      <c r="B282" s="371"/>
      <c r="C282" s="174"/>
      <c r="D282" s="183"/>
      <c r="E282" s="181"/>
      <c r="F282" s="453"/>
      <c r="G282" s="453"/>
      <c r="H282" s="180"/>
      <c r="I282" s="457"/>
      <c r="J282" s="174"/>
      <c r="K282" s="458"/>
      <c r="L282" s="174"/>
      <c r="M282" s="174"/>
      <c r="N282" s="457"/>
      <c r="O282" s="457"/>
      <c r="P282" s="265"/>
      <c r="Q282" s="202"/>
      <c r="R282" s="202"/>
      <c r="S282" s="202"/>
      <c r="T282" s="202"/>
    </row>
    <row r="283" spans="1:20" s="147" customFormat="1" ht="18.75">
      <c r="A283" s="225"/>
      <c r="B283" s="371"/>
      <c r="C283" s="174"/>
      <c r="D283" s="183"/>
      <c r="E283" s="181"/>
      <c r="F283" s="453"/>
      <c r="G283" s="453"/>
      <c r="H283" s="180"/>
      <c r="I283" s="457"/>
      <c r="J283" s="174"/>
      <c r="K283" s="458"/>
      <c r="L283" s="174"/>
      <c r="M283" s="174"/>
      <c r="N283" s="457"/>
      <c r="O283" s="457"/>
      <c r="P283" s="265"/>
      <c r="Q283" s="202"/>
      <c r="R283" s="202"/>
      <c r="S283" s="202"/>
      <c r="T283" s="202"/>
    </row>
    <row r="284" spans="1:20" s="147" customFormat="1" ht="18.75">
      <c r="A284" s="225"/>
      <c r="B284" s="371"/>
      <c r="C284" s="174"/>
      <c r="D284" s="183"/>
      <c r="E284" s="181"/>
      <c r="F284" s="453"/>
      <c r="G284" s="453"/>
      <c r="H284" s="180"/>
      <c r="I284" s="457"/>
      <c r="J284" s="174"/>
      <c r="K284" s="458"/>
      <c r="L284" s="174"/>
      <c r="M284" s="174"/>
      <c r="N284" s="457"/>
      <c r="O284" s="457"/>
      <c r="P284" s="265"/>
      <c r="Q284" s="202"/>
      <c r="R284" s="202"/>
      <c r="S284" s="202"/>
      <c r="T284" s="202"/>
    </row>
    <row r="285" spans="1:20" s="147" customFormat="1" ht="18.75">
      <c r="A285" s="225"/>
      <c r="B285" s="371"/>
      <c r="C285" s="174"/>
      <c r="D285" s="183"/>
      <c r="E285" s="181"/>
      <c r="F285" s="453"/>
      <c r="G285" s="453"/>
      <c r="H285" s="180"/>
      <c r="I285" s="457"/>
      <c r="J285" s="174"/>
      <c r="K285" s="458"/>
      <c r="L285" s="174"/>
      <c r="M285" s="174"/>
      <c r="N285" s="457"/>
      <c r="O285" s="457"/>
      <c r="P285" s="265"/>
      <c r="Q285" s="202"/>
      <c r="R285" s="202"/>
      <c r="S285" s="202"/>
      <c r="T285" s="202"/>
    </row>
    <row r="286" spans="1:20" s="147" customFormat="1" ht="18.75">
      <c r="A286" s="225"/>
      <c r="B286" s="371"/>
      <c r="C286" s="174"/>
      <c r="D286" s="183"/>
      <c r="E286" s="181"/>
      <c r="F286" s="453"/>
      <c r="G286" s="453"/>
      <c r="H286" s="180"/>
      <c r="I286" s="457"/>
      <c r="J286" s="174"/>
      <c r="K286" s="458"/>
      <c r="L286" s="174"/>
      <c r="M286" s="174"/>
      <c r="N286" s="457"/>
      <c r="O286" s="457"/>
      <c r="P286" s="265"/>
      <c r="Q286" s="202"/>
      <c r="R286" s="202"/>
      <c r="S286" s="202"/>
      <c r="T286" s="202"/>
    </row>
    <row r="287" spans="1:20" s="147" customFormat="1" ht="18.75">
      <c r="A287" s="225"/>
      <c r="B287" s="371"/>
      <c r="C287" s="174"/>
      <c r="D287" s="183"/>
      <c r="E287" s="181"/>
      <c r="F287" s="453"/>
      <c r="G287" s="453"/>
      <c r="H287" s="180"/>
      <c r="I287" s="457"/>
      <c r="J287" s="174"/>
      <c r="K287" s="458"/>
      <c r="L287" s="174"/>
      <c r="M287" s="174"/>
      <c r="N287" s="457"/>
      <c r="O287" s="457"/>
      <c r="P287" s="265"/>
      <c r="Q287" s="202"/>
      <c r="R287" s="202"/>
      <c r="S287" s="202"/>
      <c r="T287" s="202"/>
    </row>
    <row r="288" spans="1:20" s="148" customFormat="1" ht="18.75">
      <c r="A288" s="225"/>
      <c r="B288" s="371"/>
      <c r="C288" s="175"/>
      <c r="D288" s="183"/>
      <c r="E288" s="187"/>
      <c r="F288" s="452"/>
      <c r="G288" s="452"/>
      <c r="H288" s="186"/>
      <c r="I288" s="185"/>
      <c r="J288" s="175"/>
      <c r="K288" s="461"/>
      <c r="L288" s="175"/>
      <c r="M288" s="175"/>
      <c r="N288" s="185"/>
      <c r="O288" s="185"/>
      <c r="P288" s="214"/>
      <c r="Q288" s="207"/>
      <c r="R288" s="207"/>
      <c r="S288" s="207"/>
      <c r="T288" s="207"/>
    </row>
    <row r="289" spans="1:20" s="147" customFormat="1" ht="18.75">
      <c r="A289" s="454"/>
      <c r="B289" s="454"/>
      <c r="C289" s="454"/>
      <c r="D289" s="454"/>
      <c r="E289" s="454"/>
      <c r="F289" s="454"/>
      <c r="G289" s="454"/>
      <c r="H289" s="454"/>
      <c r="I289" s="454"/>
      <c r="J289" s="454"/>
      <c r="K289" s="454"/>
      <c r="L289" s="454"/>
      <c r="M289" s="454"/>
      <c r="N289" s="454"/>
      <c r="O289" s="454"/>
      <c r="P289" s="454"/>
      <c r="Q289" s="454"/>
      <c r="R289" s="454"/>
      <c r="S289" s="454"/>
      <c r="T289" s="464"/>
    </row>
    <row r="290" spans="1:20" s="315" customFormat="1" ht="18.75">
      <c r="A290" s="325"/>
      <c r="B290" s="371"/>
      <c r="C290" s="175"/>
      <c r="D290" s="183"/>
      <c r="E290" s="183"/>
      <c r="F290" s="183"/>
      <c r="G290" s="183"/>
      <c r="H290" s="186"/>
      <c r="I290" s="185"/>
      <c r="J290" s="175"/>
      <c r="K290" s="183"/>
      <c r="L290" s="183"/>
      <c r="M290" s="175"/>
      <c r="N290" s="185"/>
      <c r="O290" s="175"/>
      <c r="P290" s="185"/>
      <c r="Q290" s="183"/>
      <c r="R290" s="183"/>
      <c r="S290" s="183"/>
      <c r="T290" s="183"/>
    </row>
    <row r="291" spans="1:20" s="315" customFormat="1" ht="18.75">
      <c r="A291" s="325"/>
      <c r="B291" s="371"/>
      <c r="C291" s="175"/>
      <c r="D291" s="183"/>
      <c r="E291" s="175"/>
      <c r="F291" s="183"/>
      <c r="G291" s="183"/>
      <c r="H291" s="186"/>
      <c r="I291" s="185"/>
      <c r="J291" s="175"/>
      <c r="K291" s="183"/>
      <c r="L291" s="183"/>
      <c r="M291" s="175"/>
      <c r="N291" s="185"/>
      <c r="O291" s="175"/>
      <c r="P291" s="462"/>
      <c r="Q291" s="183"/>
      <c r="R291" s="183"/>
      <c r="S291" s="183"/>
      <c r="T291" s="183"/>
    </row>
    <row r="292" spans="1:20" s="315" customFormat="1" ht="18.75">
      <c r="A292" s="325"/>
      <c r="B292" s="371"/>
      <c r="C292" s="175"/>
      <c r="D292" s="183"/>
      <c r="E292" s="175"/>
      <c r="F292" s="183"/>
      <c r="G292" s="183"/>
      <c r="H292" s="186"/>
      <c r="I292" s="185"/>
      <c r="J292" s="175"/>
      <c r="K292" s="183"/>
      <c r="L292" s="183"/>
      <c r="M292" s="175"/>
      <c r="N292" s="185"/>
      <c r="O292" s="175"/>
      <c r="P292" s="462"/>
      <c r="Q292" s="183"/>
      <c r="R292" s="183"/>
      <c r="S292" s="183"/>
      <c r="T292" s="183"/>
    </row>
    <row r="293" spans="1:20" s="315" customFormat="1" ht="18.75">
      <c r="A293" s="325"/>
      <c r="B293" s="371"/>
      <c r="C293" s="175"/>
      <c r="D293" s="183"/>
      <c r="E293" s="175"/>
      <c r="F293" s="183"/>
      <c r="G293" s="183"/>
      <c r="H293" s="186"/>
      <c r="I293" s="185"/>
      <c r="J293" s="175"/>
      <c r="K293" s="183"/>
      <c r="L293" s="183"/>
      <c r="M293" s="175"/>
      <c r="N293" s="185"/>
      <c r="O293" s="175"/>
      <c r="P293" s="185"/>
      <c r="Q293" s="183"/>
      <c r="R293" s="183"/>
      <c r="S293" s="183"/>
      <c r="T293" s="183"/>
    </row>
    <row r="294" spans="1:20" s="315" customFormat="1" ht="18.75">
      <c r="A294" s="325"/>
      <c r="B294" s="371"/>
      <c r="C294" s="175"/>
      <c r="D294" s="183"/>
      <c r="E294" s="175"/>
      <c r="F294" s="183"/>
      <c r="G294" s="183"/>
      <c r="H294" s="186"/>
      <c r="I294" s="185"/>
      <c r="J294" s="175"/>
      <c r="K294" s="183"/>
      <c r="L294" s="183"/>
      <c r="M294" s="175"/>
      <c r="N294" s="185"/>
      <c r="O294" s="175"/>
      <c r="P294" s="185"/>
      <c r="Q294" s="183"/>
      <c r="R294" s="183"/>
      <c r="S294" s="183"/>
      <c r="T294" s="183"/>
    </row>
    <row r="295" spans="1:20" s="315" customFormat="1" ht="18.75">
      <c r="A295" s="325"/>
      <c r="B295" s="371"/>
      <c r="C295" s="175"/>
      <c r="D295" s="183"/>
      <c r="E295" s="175"/>
      <c r="F295" s="183"/>
      <c r="G295" s="183"/>
      <c r="H295" s="186"/>
      <c r="I295" s="185"/>
      <c r="J295" s="175"/>
      <c r="K295" s="183"/>
      <c r="L295" s="183"/>
      <c r="M295" s="175"/>
      <c r="N295" s="185"/>
      <c r="O295" s="175"/>
      <c r="P295" s="462"/>
      <c r="Q295" s="183"/>
      <c r="R295" s="183"/>
      <c r="S295" s="183"/>
      <c r="T295" s="183"/>
    </row>
    <row r="296" spans="1:20" s="315" customFormat="1" ht="18.75">
      <c r="A296" s="325"/>
      <c r="B296" s="371"/>
      <c r="C296" s="175"/>
      <c r="D296" s="183"/>
      <c r="E296" s="175"/>
      <c r="F296" s="183"/>
      <c r="G296" s="183"/>
      <c r="H296" s="186"/>
      <c r="I296" s="185"/>
      <c r="J296" s="175"/>
      <c r="K296" s="183"/>
      <c r="L296" s="183"/>
      <c r="M296" s="175"/>
      <c r="N296" s="185"/>
      <c r="O296" s="175"/>
      <c r="P296" s="462"/>
      <c r="Q296" s="183"/>
      <c r="R296" s="183"/>
      <c r="S296" s="183"/>
      <c r="T296" s="183"/>
    </row>
    <row r="297" spans="1:20" s="315" customFormat="1" ht="18.75">
      <c r="A297" s="325"/>
      <c r="B297" s="371"/>
      <c r="C297" s="175"/>
      <c r="D297" s="183"/>
      <c r="E297" s="175"/>
      <c r="F297" s="183"/>
      <c r="G297" s="183"/>
      <c r="H297" s="186"/>
      <c r="I297" s="185"/>
      <c r="J297" s="175"/>
      <c r="K297" s="183"/>
      <c r="L297" s="183"/>
      <c r="M297" s="175"/>
      <c r="N297" s="185"/>
      <c r="O297" s="175"/>
      <c r="P297" s="462"/>
      <c r="Q297" s="183"/>
      <c r="R297" s="183"/>
      <c r="S297" s="183"/>
      <c r="T297" s="183"/>
    </row>
    <row r="298" spans="1:20" s="315" customFormat="1" ht="18.75">
      <c r="A298" s="325"/>
      <c r="B298" s="371"/>
      <c r="C298" s="175"/>
      <c r="D298" s="183"/>
      <c r="E298" s="175"/>
      <c r="F298" s="183"/>
      <c r="G298" s="183"/>
      <c r="H298" s="186"/>
      <c r="I298" s="185"/>
      <c r="J298" s="175"/>
      <c r="K298" s="183"/>
      <c r="L298" s="183"/>
      <c r="M298" s="175"/>
      <c r="N298" s="185"/>
      <c r="O298" s="175"/>
      <c r="P298" s="462"/>
      <c r="Q298" s="183"/>
      <c r="R298" s="183"/>
      <c r="S298" s="183"/>
      <c r="T298" s="183"/>
    </row>
    <row r="299" spans="1:20" s="315" customFormat="1" ht="18.75">
      <c r="A299" s="325"/>
      <c r="B299" s="371"/>
      <c r="C299" s="175"/>
      <c r="D299" s="183"/>
      <c r="E299" s="175"/>
      <c r="F299" s="183"/>
      <c r="G299" s="183"/>
      <c r="H299" s="186"/>
      <c r="I299" s="185"/>
      <c r="J299" s="175"/>
      <c r="K299" s="183"/>
      <c r="L299" s="183"/>
      <c r="M299" s="175"/>
      <c r="N299" s="185"/>
      <c r="O299" s="175"/>
      <c r="P299" s="462"/>
      <c r="Q299" s="183"/>
      <c r="R299" s="183"/>
      <c r="S299" s="183"/>
      <c r="T299" s="183"/>
    </row>
    <row r="300" spans="1:20" s="315" customFormat="1" ht="18.75">
      <c r="A300" s="325"/>
      <c r="B300" s="371"/>
      <c r="C300" s="175"/>
      <c r="D300" s="183"/>
      <c r="E300" s="175"/>
      <c r="F300" s="183"/>
      <c r="G300" s="183"/>
      <c r="H300" s="186"/>
      <c r="I300" s="185"/>
      <c r="J300" s="175"/>
      <c r="K300" s="183"/>
      <c r="L300" s="183"/>
      <c r="M300" s="175"/>
      <c r="N300" s="185"/>
      <c r="O300" s="175"/>
      <c r="P300" s="462"/>
      <c r="Q300" s="183"/>
      <c r="R300" s="183"/>
      <c r="S300" s="183"/>
      <c r="T300" s="183"/>
    </row>
    <row r="301" spans="1:20" s="315" customFormat="1" ht="18.75">
      <c r="A301" s="325"/>
      <c r="B301" s="371"/>
      <c r="C301" s="175"/>
      <c r="D301" s="183"/>
      <c r="E301" s="175"/>
      <c r="F301" s="183"/>
      <c r="G301" s="183"/>
      <c r="H301" s="186"/>
      <c r="I301" s="185"/>
      <c r="J301" s="175"/>
      <c r="K301" s="183"/>
      <c r="L301" s="183"/>
      <c r="M301" s="175"/>
      <c r="N301" s="185"/>
      <c r="O301" s="175"/>
      <c r="P301" s="462"/>
      <c r="Q301" s="183"/>
      <c r="R301" s="183"/>
      <c r="S301" s="183"/>
      <c r="T301" s="183"/>
    </row>
    <row r="302" spans="1:20" s="315" customFormat="1" ht="18.75">
      <c r="A302" s="325"/>
      <c r="B302" s="371"/>
      <c r="C302" s="175"/>
      <c r="D302" s="183"/>
      <c r="E302" s="175"/>
      <c r="F302" s="183"/>
      <c r="G302" s="183"/>
      <c r="H302" s="186"/>
      <c r="I302" s="185"/>
      <c r="J302" s="175"/>
      <c r="K302" s="183"/>
      <c r="L302" s="183"/>
      <c r="M302" s="175"/>
      <c r="N302" s="185"/>
      <c r="O302" s="175"/>
      <c r="P302" s="462"/>
      <c r="Q302" s="183"/>
      <c r="R302" s="183"/>
      <c r="S302" s="183"/>
      <c r="T302" s="183"/>
    </row>
    <row r="303" spans="1:20" s="315" customFormat="1" ht="18.75">
      <c r="A303" s="325"/>
      <c r="B303" s="371"/>
      <c r="C303" s="175"/>
      <c r="D303" s="183"/>
      <c r="E303" s="175"/>
      <c r="F303" s="183"/>
      <c r="G303" s="183"/>
      <c r="H303" s="186"/>
      <c r="I303" s="185"/>
      <c r="J303" s="175"/>
      <c r="K303" s="183"/>
      <c r="L303" s="183"/>
      <c r="M303" s="175"/>
      <c r="N303" s="185"/>
      <c r="O303" s="175"/>
      <c r="P303" s="462"/>
      <c r="Q303" s="183"/>
      <c r="R303" s="183"/>
      <c r="S303" s="183"/>
      <c r="T303" s="183"/>
    </row>
    <row r="304" spans="1:20" s="315" customFormat="1" ht="18.75">
      <c r="A304" s="325"/>
      <c r="B304" s="371"/>
      <c r="C304" s="175"/>
      <c r="D304" s="183"/>
      <c r="E304" s="175"/>
      <c r="F304" s="183"/>
      <c r="G304" s="183"/>
      <c r="H304" s="186"/>
      <c r="I304" s="185"/>
      <c r="J304" s="175"/>
      <c r="K304" s="183"/>
      <c r="L304" s="183"/>
      <c r="M304" s="175"/>
      <c r="N304" s="185"/>
      <c r="O304" s="175"/>
      <c r="P304" s="462"/>
      <c r="Q304" s="183"/>
      <c r="R304" s="183"/>
      <c r="S304" s="183"/>
      <c r="T304" s="183"/>
    </row>
    <row r="305" spans="1:20" s="315" customFormat="1" ht="18.75">
      <c r="A305" s="325"/>
      <c r="B305" s="371"/>
      <c r="C305" s="175"/>
      <c r="D305" s="183"/>
      <c r="E305" s="175"/>
      <c r="F305" s="183"/>
      <c r="G305" s="183"/>
      <c r="H305" s="186"/>
      <c r="I305" s="185"/>
      <c r="J305" s="175"/>
      <c r="K305" s="183"/>
      <c r="L305" s="183"/>
      <c r="M305" s="175"/>
      <c r="N305" s="185"/>
      <c r="O305" s="175"/>
      <c r="P305" s="462"/>
      <c r="Q305" s="183"/>
      <c r="R305" s="183"/>
      <c r="S305" s="183"/>
      <c r="T305" s="183"/>
    </row>
    <row r="306" spans="1:20" s="315" customFormat="1" ht="18.75">
      <c r="A306" s="325"/>
      <c r="B306" s="371"/>
      <c r="C306" s="175"/>
      <c r="D306" s="183"/>
      <c r="E306" s="175"/>
      <c r="F306" s="183"/>
      <c r="G306" s="183"/>
      <c r="H306" s="186"/>
      <c r="I306" s="185"/>
      <c r="J306" s="175"/>
      <c r="K306" s="183"/>
      <c r="L306" s="183"/>
      <c r="M306" s="175"/>
      <c r="N306" s="185"/>
      <c r="O306" s="175"/>
      <c r="P306" s="462"/>
      <c r="Q306" s="183"/>
      <c r="R306" s="183"/>
      <c r="S306" s="183"/>
      <c r="T306" s="183"/>
    </row>
    <row r="307" spans="1:20" s="315" customFormat="1" ht="18.75">
      <c r="A307" s="325"/>
      <c r="B307" s="371"/>
      <c r="C307" s="175"/>
      <c r="D307" s="183"/>
      <c r="E307" s="175"/>
      <c r="F307" s="183"/>
      <c r="G307" s="183"/>
      <c r="H307" s="186"/>
      <c r="I307" s="185"/>
      <c r="J307" s="175"/>
      <c r="K307" s="183"/>
      <c r="L307" s="183"/>
      <c r="M307" s="175"/>
      <c r="N307" s="185"/>
      <c r="O307" s="175"/>
      <c r="P307" s="462"/>
      <c r="Q307" s="183"/>
      <c r="R307" s="183"/>
      <c r="S307" s="183"/>
      <c r="T307" s="183"/>
    </row>
    <row r="308" spans="1:20" s="315" customFormat="1" ht="18.75">
      <c r="A308" s="325"/>
      <c r="B308" s="371"/>
      <c r="C308" s="175"/>
      <c r="D308" s="183"/>
      <c r="E308" s="175"/>
      <c r="F308" s="183"/>
      <c r="G308" s="183"/>
      <c r="H308" s="186"/>
      <c r="I308" s="185"/>
      <c r="J308" s="175"/>
      <c r="K308" s="183"/>
      <c r="L308" s="183"/>
      <c r="M308" s="175"/>
      <c r="N308" s="185"/>
      <c r="O308" s="175"/>
      <c r="P308" s="462"/>
      <c r="Q308" s="183"/>
      <c r="R308" s="183"/>
      <c r="S308" s="183"/>
      <c r="T308" s="183"/>
    </row>
    <row r="309" spans="1:20" s="315" customFormat="1" ht="18.75">
      <c r="A309" s="325"/>
      <c r="B309" s="371"/>
      <c r="C309" s="175"/>
      <c r="D309" s="183"/>
      <c r="E309" s="175"/>
      <c r="F309" s="183"/>
      <c r="G309" s="183"/>
      <c r="H309" s="186"/>
      <c r="I309" s="185"/>
      <c r="J309" s="175"/>
      <c r="K309" s="183"/>
      <c r="L309" s="183"/>
      <c r="M309" s="175"/>
      <c r="N309" s="185"/>
      <c r="O309" s="175"/>
      <c r="P309" s="462"/>
      <c r="Q309" s="183"/>
      <c r="R309" s="183"/>
      <c r="S309" s="183"/>
      <c r="T309" s="183"/>
    </row>
    <row r="310" spans="1:20" s="315" customFormat="1" ht="18.75">
      <c r="A310" s="325"/>
      <c r="B310" s="371"/>
      <c r="C310" s="175"/>
      <c r="D310" s="183"/>
      <c r="E310" s="175"/>
      <c r="F310" s="183"/>
      <c r="G310" s="183"/>
      <c r="H310" s="186"/>
      <c r="I310" s="185"/>
      <c r="J310" s="175"/>
      <c r="K310" s="183"/>
      <c r="L310" s="183"/>
      <c r="M310" s="175"/>
      <c r="N310" s="185"/>
      <c r="O310" s="175"/>
      <c r="P310" s="462"/>
      <c r="Q310" s="183"/>
      <c r="R310" s="183"/>
      <c r="S310" s="183"/>
      <c r="T310" s="183"/>
    </row>
    <row r="311" spans="1:20" s="315" customFormat="1" ht="18.75">
      <c r="A311" s="325"/>
      <c r="B311" s="371"/>
      <c r="C311" s="175"/>
      <c r="D311" s="183"/>
      <c r="E311" s="175"/>
      <c r="F311" s="183"/>
      <c r="G311" s="183"/>
      <c r="H311" s="186"/>
      <c r="I311" s="185"/>
      <c r="J311" s="175"/>
      <c r="K311" s="183"/>
      <c r="L311" s="183"/>
      <c r="M311" s="175"/>
      <c r="N311" s="185"/>
      <c r="O311" s="175"/>
      <c r="P311" s="462"/>
      <c r="Q311" s="183"/>
      <c r="R311" s="183"/>
      <c r="S311" s="183"/>
      <c r="T311" s="183"/>
    </row>
    <row r="312" spans="1:20" s="315" customFormat="1" ht="18.75">
      <c r="A312" s="325"/>
      <c r="B312" s="371"/>
      <c r="C312" s="175"/>
      <c r="D312" s="183"/>
      <c r="E312" s="175"/>
      <c r="F312" s="183"/>
      <c r="G312" s="183"/>
      <c r="H312" s="186"/>
      <c r="I312" s="185"/>
      <c r="J312" s="175"/>
      <c r="K312" s="183"/>
      <c r="L312" s="183"/>
      <c r="M312" s="175"/>
      <c r="N312" s="185"/>
      <c r="O312" s="175"/>
      <c r="P312" s="462"/>
      <c r="Q312" s="183"/>
      <c r="R312" s="183"/>
      <c r="S312" s="183"/>
      <c r="T312" s="183"/>
    </row>
    <row r="313" spans="1:20" s="315" customFormat="1" ht="18.75">
      <c r="A313" s="325"/>
      <c r="B313" s="371"/>
      <c r="C313" s="175"/>
      <c r="D313" s="183"/>
      <c r="E313" s="175"/>
      <c r="F313" s="183"/>
      <c r="G313" s="183"/>
      <c r="H313" s="186"/>
      <c r="I313" s="185"/>
      <c r="J313" s="175"/>
      <c r="K313" s="183"/>
      <c r="L313" s="183"/>
      <c r="M313" s="175"/>
      <c r="N313" s="185"/>
      <c r="O313" s="175"/>
      <c r="P313" s="462"/>
      <c r="Q313" s="183"/>
      <c r="R313" s="183"/>
      <c r="S313" s="183"/>
      <c r="T313" s="183"/>
    </row>
    <row r="314" spans="1:20" s="315" customFormat="1" ht="18.75">
      <c r="A314" s="325"/>
      <c r="B314" s="371"/>
      <c r="C314" s="175"/>
      <c r="D314" s="183"/>
      <c r="E314" s="175"/>
      <c r="F314" s="183"/>
      <c r="G314" s="183"/>
      <c r="H314" s="186"/>
      <c r="I314" s="185"/>
      <c r="J314" s="175"/>
      <c r="K314" s="183"/>
      <c r="L314" s="183"/>
      <c r="M314" s="175"/>
      <c r="N314" s="185"/>
      <c r="O314" s="175"/>
      <c r="P314" s="462"/>
      <c r="Q314" s="183"/>
      <c r="R314" s="183"/>
      <c r="S314" s="183"/>
      <c r="T314" s="183"/>
    </row>
    <row r="315" spans="1:20" s="315" customFormat="1" ht="18.75">
      <c r="A315" s="325"/>
      <c r="B315" s="371"/>
      <c r="C315" s="175"/>
      <c r="D315" s="183"/>
      <c r="E315" s="175"/>
      <c r="F315" s="183"/>
      <c r="G315" s="183"/>
      <c r="H315" s="186"/>
      <c r="I315" s="185"/>
      <c r="J315" s="175"/>
      <c r="K315" s="183"/>
      <c r="L315" s="183"/>
      <c r="M315" s="175"/>
      <c r="N315" s="185"/>
      <c r="O315" s="175"/>
      <c r="P315" s="462"/>
      <c r="Q315" s="183"/>
      <c r="R315" s="183"/>
      <c r="S315" s="183"/>
      <c r="T315" s="183"/>
    </row>
    <row r="316" spans="1:20" s="315" customFormat="1" ht="18.75">
      <c r="A316" s="325"/>
      <c r="B316" s="371"/>
      <c r="C316" s="175"/>
      <c r="D316" s="183"/>
      <c r="E316" s="175"/>
      <c r="F316" s="183"/>
      <c r="G316" s="183"/>
      <c r="H316" s="186"/>
      <c r="I316" s="185"/>
      <c r="J316" s="175"/>
      <c r="K316" s="183"/>
      <c r="L316" s="183"/>
      <c r="M316" s="175"/>
      <c r="N316" s="185"/>
      <c r="O316" s="175"/>
      <c r="P316" s="185"/>
      <c r="Q316" s="183"/>
      <c r="R316" s="183"/>
      <c r="S316" s="183"/>
      <c r="T316" s="183"/>
    </row>
    <row r="317" spans="1:20" s="315" customFormat="1" ht="18.75">
      <c r="A317" s="325"/>
      <c r="B317" s="371"/>
      <c r="C317" s="175"/>
      <c r="D317" s="183"/>
      <c r="E317" s="175"/>
      <c r="F317" s="183"/>
      <c r="G317" s="183"/>
      <c r="H317" s="186"/>
      <c r="I317" s="185"/>
      <c r="J317" s="175"/>
      <c r="K317" s="183"/>
      <c r="L317" s="183"/>
      <c r="M317" s="175"/>
      <c r="N317" s="185"/>
      <c r="O317" s="175"/>
      <c r="P317" s="185"/>
      <c r="Q317" s="183"/>
      <c r="R317" s="183"/>
      <c r="S317" s="183"/>
      <c r="T317" s="183"/>
    </row>
    <row r="318" spans="1:20" s="315" customFormat="1" ht="18.75">
      <c r="A318" s="325"/>
      <c r="B318" s="371"/>
      <c r="C318" s="231"/>
      <c r="D318" s="183"/>
      <c r="E318" s="175"/>
      <c r="F318" s="183"/>
      <c r="G318" s="183"/>
      <c r="H318" s="186"/>
      <c r="I318" s="185"/>
      <c r="J318" s="175"/>
      <c r="K318" s="183"/>
      <c r="L318" s="183"/>
      <c r="M318" s="175"/>
      <c r="N318" s="185"/>
      <c r="O318" s="175"/>
      <c r="P318" s="185"/>
      <c r="Q318" s="183"/>
      <c r="R318" s="183"/>
      <c r="S318" s="183"/>
      <c r="T318" s="183"/>
    </row>
    <row r="319" spans="1:20" s="315" customFormat="1" ht="18.75">
      <c r="A319" s="325"/>
      <c r="B319" s="371"/>
      <c r="C319" s="175"/>
      <c r="D319" s="183"/>
      <c r="E319" s="439"/>
      <c r="F319" s="183"/>
      <c r="G319" s="376"/>
      <c r="H319" s="186"/>
      <c r="I319" s="185"/>
      <c r="J319" s="325"/>
      <c r="K319" s="376"/>
      <c r="L319" s="183"/>
      <c r="M319" s="175"/>
      <c r="N319" s="185"/>
      <c r="O319" s="183"/>
      <c r="P319" s="183"/>
      <c r="Q319" s="183"/>
      <c r="R319" s="183"/>
      <c r="S319" s="183"/>
      <c r="T319" s="183"/>
    </row>
    <row r="320" spans="1:20" s="147" customFormat="1" ht="18.75">
      <c r="A320" s="455"/>
      <c r="B320" s="455"/>
      <c r="C320" s="455"/>
      <c r="D320" s="455"/>
      <c r="E320" s="455"/>
      <c r="F320" s="455"/>
      <c r="G320" s="455"/>
      <c r="H320" s="455"/>
      <c r="I320" s="455"/>
      <c r="J320" s="455"/>
      <c r="K320" s="455"/>
      <c r="L320" s="455"/>
      <c r="M320" s="455"/>
      <c r="N320" s="455"/>
      <c r="O320" s="455"/>
      <c r="P320" s="455"/>
      <c r="Q320" s="455"/>
      <c r="R320" s="455"/>
      <c r="S320" s="455"/>
      <c r="T320" s="465"/>
    </row>
    <row r="321" spans="1:20" s="148" customFormat="1" ht="18.75">
      <c r="A321" s="175"/>
      <c r="B321" s="371"/>
      <c r="C321" s="424"/>
      <c r="D321" s="183"/>
      <c r="E321" s="175"/>
      <c r="F321" s="183"/>
      <c r="G321" s="183"/>
      <c r="H321" s="186"/>
      <c r="I321" s="185"/>
      <c r="J321" s="175"/>
      <c r="K321" s="183"/>
      <c r="L321" s="183"/>
      <c r="M321" s="175"/>
      <c r="N321" s="185"/>
      <c r="O321" s="175"/>
      <c r="P321" s="183"/>
      <c r="Q321" s="183"/>
      <c r="R321" s="183"/>
      <c r="S321" s="183"/>
      <c r="T321" s="183"/>
    </row>
    <row r="322" spans="1:20" s="148" customFormat="1" ht="18.75">
      <c r="A322" s="175"/>
      <c r="B322" s="371"/>
      <c r="C322" s="424"/>
      <c r="D322" s="183"/>
      <c r="E322" s="325"/>
      <c r="F322" s="376"/>
      <c r="G322" s="376"/>
      <c r="H322" s="186"/>
      <c r="I322" s="185"/>
      <c r="J322" s="325"/>
      <c r="K322" s="376"/>
      <c r="L322" s="376"/>
      <c r="M322" s="175"/>
      <c r="N322" s="185"/>
      <c r="O322" s="175"/>
      <c r="P322" s="183"/>
      <c r="Q322" s="183"/>
      <c r="R322" s="183"/>
      <c r="S322" s="183"/>
      <c r="T322" s="183"/>
    </row>
    <row r="323" spans="1:20" s="148" customFormat="1" ht="18.75">
      <c r="A323" s="175"/>
      <c r="B323" s="371"/>
      <c r="C323" s="424"/>
      <c r="D323" s="183"/>
      <c r="E323" s="325"/>
      <c r="F323" s="376"/>
      <c r="G323" s="376"/>
      <c r="H323" s="186"/>
      <c r="I323" s="185"/>
      <c r="J323" s="325"/>
      <c r="K323" s="376"/>
      <c r="L323" s="376"/>
      <c r="M323" s="175"/>
      <c r="N323" s="185"/>
      <c r="O323" s="175"/>
      <c r="P323" s="183"/>
      <c r="Q323" s="183"/>
      <c r="R323" s="183"/>
      <c r="S323" s="183"/>
      <c r="T323" s="183"/>
    </row>
    <row r="324" spans="1:20" s="148" customFormat="1" ht="18.75">
      <c r="A324" s="175"/>
      <c r="B324" s="371"/>
      <c r="C324" s="175"/>
      <c r="D324" s="183"/>
      <c r="E324" s="325"/>
      <c r="F324" s="376"/>
      <c r="G324" s="376"/>
      <c r="H324" s="186"/>
      <c r="I324" s="185"/>
      <c r="J324" s="325"/>
      <c r="K324" s="376"/>
      <c r="L324" s="376"/>
      <c r="M324" s="175"/>
      <c r="N324" s="185"/>
      <c r="O324" s="175"/>
      <c r="P324" s="183"/>
      <c r="Q324" s="183"/>
      <c r="R324" s="183"/>
      <c r="S324" s="183"/>
      <c r="T324" s="183"/>
    </row>
    <row r="325" spans="1:20" s="148" customFormat="1" ht="18.75">
      <c r="A325" s="175"/>
      <c r="B325" s="371"/>
      <c r="C325" s="424"/>
      <c r="D325" s="183"/>
      <c r="E325" s="325"/>
      <c r="F325" s="376"/>
      <c r="G325" s="376"/>
      <c r="H325" s="186"/>
      <c r="I325" s="185"/>
      <c r="J325" s="325"/>
      <c r="K325" s="376"/>
      <c r="L325" s="376"/>
      <c r="M325" s="175"/>
      <c r="N325" s="185"/>
      <c r="O325" s="175"/>
      <c r="P325" s="183"/>
      <c r="Q325" s="183"/>
      <c r="R325" s="183"/>
      <c r="S325" s="183"/>
      <c r="T325" s="183"/>
    </row>
    <row r="326" spans="1:20" s="148" customFormat="1" ht="18.75">
      <c r="A326" s="175"/>
      <c r="B326" s="371"/>
      <c r="C326" s="175"/>
      <c r="D326" s="183"/>
      <c r="E326" s="325"/>
      <c r="F326" s="376"/>
      <c r="G326" s="376"/>
      <c r="H326" s="186"/>
      <c r="I326" s="185"/>
      <c r="J326" s="325"/>
      <c r="K326" s="376"/>
      <c r="L326" s="376"/>
      <c r="M326" s="175"/>
      <c r="N326" s="185"/>
      <c r="O326" s="175"/>
      <c r="P326" s="206"/>
      <c r="Q326" s="183"/>
      <c r="R326" s="183"/>
      <c r="S326" s="183"/>
      <c r="T326" s="183"/>
    </row>
    <row r="327" spans="1:20" s="148" customFormat="1" ht="18.75">
      <c r="A327" s="175"/>
      <c r="B327" s="371"/>
      <c r="C327" s="175"/>
      <c r="D327" s="183"/>
      <c r="E327" s="325"/>
      <c r="F327" s="376"/>
      <c r="G327" s="376"/>
      <c r="H327" s="186"/>
      <c r="I327" s="185"/>
      <c r="J327" s="325"/>
      <c r="K327" s="376"/>
      <c r="L327" s="376"/>
      <c r="M327" s="175"/>
      <c r="N327" s="185"/>
      <c r="O327" s="175"/>
      <c r="P327" s="206"/>
      <c r="Q327" s="183"/>
      <c r="R327" s="183"/>
      <c r="S327" s="183"/>
      <c r="T327" s="183"/>
    </row>
    <row r="328" spans="1:20" s="148" customFormat="1" ht="18.75">
      <c r="A328" s="175"/>
      <c r="B328" s="371"/>
      <c r="C328" s="175"/>
      <c r="D328" s="183"/>
      <c r="E328" s="325"/>
      <c r="F328" s="376"/>
      <c r="G328" s="376"/>
      <c r="H328" s="186"/>
      <c r="I328" s="185"/>
      <c r="J328" s="325"/>
      <c r="K328" s="376"/>
      <c r="L328" s="376"/>
      <c r="M328" s="175"/>
      <c r="N328" s="185"/>
      <c r="O328" s="175"/>
      <c r="P328" s="206"/>
      <c r="Q328" s="183"/>
      <c r="R328" s="183"/>
      <c r="S328" s="183"/>
      <c r="T328" s="183"/>
    </row>
    <row r="329" spans="1:20" s="148" customFormat="1" ht="18.75">
      <c r="A329" s="175"/>
      <c r="B329" s="371"/>
      <c r="C329" s="175"/>
      <c r="D329" s="183"/>
      <c r="E329" s="325"/>
      <c r="F329" s="376"/>
      <c r="G329" s="376"/>
      <c r="H329" s="186"/>
      <c r="I329" s="185"/>
      <c r="J329" s="325"/>
      <c r="K329" s="376"/>
      <c r="L329" s="376"/>
      <c r="M329" s="175"/>
      <c r="N329" s="185"/>
      <c r="O329" s="175"/>
      <c r="P329" s="206"/>
      <c r="Q329" s="183"/>
      <c r="R329" s="183"/>
      <c r="S329" s="183"/>
      <c r="T329" s="183"/>
    </row>
    <row r="330" spans="1:20" s="339" customFormat="1" ht="18.75">
      <c r="A330" s="175"/>
      <c r="B330" s="466"/>
      <c r="C330" s="467"/>
      <c r="D330" s="468"/>
      <c r="E330" s="469"/>
      <c r="F330" s="470"/>
      <c r="G330" s="470"/>
      <c r="H330" s="471"/>
      <c r="I330" s="476"/>
      <c r="J330" s="467"/>
      <c r="K330" s="470"/>
      <c r="L330" s="470"/>
      <c r="M330" s="467"/>
      <c r="N330" s="476"/>
      <c r="O330" s="467"/>
      <c r="P330" s="468"/>
      <c r="Q330" s="468"/>
      <c r="R330" s="468"/>
      <c r="S330" s="468"/>
      <c r="T330" s="468"/>
    </row>
    <row r="331" spans="1:20" s="339" customFormat="1" ht="18.75">
      <c r="A331" s="175"/>
      <c r="B331" s="466"/>
      <c r="C331" s="467"/>
      <c r="D331" s="468"/>
      <c r="E331" s="469"/>
      <c r="F331" s="470"/>
      <c r="G331" s="470"/>
      <c r="H331" s="471"/>
      <c r="I331" s="476"/>
      <c r="J331" s="467"/>
      <c r="K331" s="470"/>
      <c r="L331" s="470"/>
      <c r="M331" s="467"/>
      <c r="N331" s="476"/>
      <c r="O331" s="467"/>
      <c r="P331" s="468"/>
      <c r="Q331" s="468"/>
      <c r="R331" s="468"/>
      <c r="S331" s="468"/>
      <c r="T331" s="468"/>
    </row>
    <row r="332" spans="1:20" s="147" customFormat="1" ht="19.5">
      <c r="A332" s="472"/>
      <c r="B332" s="473"/>
      <c r="C332" s="473"/>
      <c r="D332" s="473"/>
      <c r="E332" s="473"/>
      <c r="F332" s="473"/>
      <c r="G332" s="473"/>
      <c r="H332" s="473"/>
      <c r="I332" s="473"/>
      <c r="J332" s="473"/>
      <c r="K332" s="473"/>
      <c r="L332" s="473"/>
      <c r="M332" s="473"/>
      <c r="N332" s="473"/>
      <c r="O332" s="473"/>
      <c r="P332" s="473"/>
      <c r="Q332" s="473"/>
      <c r="R332" s="473"/>
      <c r="S332" s="473"/>
      <c r="T332" s="480"/>
    </row>
    <row r="333" spans="1:20" s="148" customFormat="1" ht="18.75">
      <c r="A333" s="325"/>
      <c r="B333" s="371"/>
      <c r="C333" s="266"/>
      <c r="D333" s="183"/>
      <c r="E333" s="325"/>
      <c r="F333" s="376"/>
      <c r="G333" s="376"/>
      <c r="H333" s="186"/>
      <c r="I333" s="185"/>
      <c r="J333" s="325"/>
      <c r="K333" s="376"/>
      <c r="L333" s="325"/>
      <c r="M333" s="175"/>
      <c r="N333" s="185"/>
      <c r="O333" s="325"/>
      <c r="P333" s="449"/>
      <c r="Q333" s="183"/>
      <c r="R333" s="183"/>
      <c r="S333" s="183"/>
      <c r="T333" s="175"/>
    </row>
    <row r="334" spans="1:20" s="148" customFormat="1" ht="18.75">
      <c r="A334" s="325"/>
      <c r="B334" s="371"/>
      <c r="C334" s="266"/>
      <c r="D334" s="183"/>
      <c r="E334" s="325"/>
      <c r="F334" s="376"/>
      <c r="G334" s="376"/>
      <c r="H334" s="186"/>
      <c r="I334" s="185"/>
      <c r="J334" s="325"/>
      <c r="K334" s="376"/>
      <c r="L334" s="325"/>
      <c r="M334" s="175"/>
      <c r="N334" s="185"/>
      <c r="O334" s="325"/>
      <c r="P334" s="449"/>
      <c r="Q334" s="183"/>
      <c r="R334" s="183"/>
      <c r="S334" s="183"/>
      <c r="T334" s="175"/>
    </row>
    <row r="335" spans="1:20" s="148" customFormat="1" ht="18.75">
      <c r="A335" s="325"/>
      <c r="B335" s="371"/>
      <c r="C335" s="266"/>
      <c r="D335" s="183"/>
      <c r="E335" s="325"/>
      <c r="F335" s="376"/>
      <c r="G335" s="376"/>
      <c r="H335" s="186"/>
      <c r="I335" s="185"/>
      <c r="J335" s="325"/>
      <c r="K335" s="376"/>
      <c r="L335" s="325"/>
      <c r="M335" s="175"/>
      <c r="N335" s="185"/>
      <c r="O335" s="325"/>
      <c r="P335" s="449"/>
      <c r="Q335" s="183"/>
      <c r="R335" s="183"/>
      <c r="S335" s="183"/>
      <c r="T335" s="175"/>
    </row>
    <row r="336" spans="1:20" s="148" customFormat="1" ht="18.75">
      <c r="A336" s="325"/>
      <c r="B336" s="371"/>
      <c r="C336" s="266"/>
      <c r="D336" s="183"/>
      <c r="E336" s="325"/>
      <c r="F336" s="376"/>
      <c r="G336" s="376"/>
      <c r="H336" s="186"/>
      <c r="I336" s="185"/>
      <c r="J336" s="325"/>
      <c r="K336" s="376"/>
      <c r="L336" s="325"/>
      <c r="M336" s="175"/>
      <c r="N336" s="185"/>
      <c r="O336" s="325"/>
      <c r="P336" s="449"/>
      <c r="Q336" s="183"/>
      <c r="R336" s="183"/>
      <c r="S336" s="183"/>
      <c r="T336" s="175"/>
    </row>
    <row r="337" spans="1:20" s="148" customFormat="1" ht="18.75">
      <c r="A337" s="325"/>
      <c r="B337" s="371"/>
      <c r="C337" s="266"/>
      <c r="D337" s="183"/>
      <c r="E337" s="325"/>
      <c r="F337" s="376"/>
      <c r="G337" s="376"/>
      <c r="H337" s="186"/>
      <c r="I337" s="185"/>
      <c r="J337" s="325"/>
      <c r="K337" s="376"/>
      <c r="L337" s="325"/>
      <c r="M337" s="175"/>
      <c r="N337" s="185"/>
      <c r="O337" s="325"/>
      <c r="P337" s="449"/>
      <c r="Q337" s="183"/>
      <c r="R337" s="183"/>
      <c r="S337" s="183"/>
      <c r="T337" s="175"/>
    </row>
    <row r="338" spans="1:20" s="148" customFormat="1" ht="18.75">
      <c r="A338" s="325"/>
      <c r="B338" s="371"/>
      <c r="C338" s="266"/>
      <c r="D338" s="183"/>
      <c r="E338" s="325"/>
      <c r="F338" s="376"/>
      <c r="G338" s="376"/>
      <c r="H338" s="186"/>
      <c r="I338" s="185"/>
      <c r="J338" s="325"/>
      <c r="K338" s="376"/>
      <c r="L338" s="325"/>
      <c r="M338" s="175"/>
      <c r="N338" s="185"/>
      <c r="O338" s="325"/>
      <c r="P338" s="449"/>
      <c r="Q338" s="183"/>
      <c r="R338" s="183"/>
      <c r="S338" s="183"/>
      <c r="T338" s="175"/>
    </row>
    <row r="339" spans="1:20" s="148" customFormat="1" ht="18.75">
      <c r="A339" s="325"/>
      <c r="B339" s="371"/>
      <c r="C339" s="266"/>
      <c r="D339" s="183"/>
      <c r="E339" s="325"/>
      <c r="F339" s="376"/>
      <c r="G339" s="376"/>
      <c r="H339" s="186"/>
      <c r="I339" s="185"/>
      <c r="J339" s="325"/>
      <c r="K339" s="376"/>
      <c r="L339" s="325"/>
      <c r="M339" s="175"/>
      <c r="N339" s="185"/>
      <c r="O339" s="325"/>
      <c r="P339" s="449"/>
      <c r="Q339" s="183"/>
      <c r="R339" s="183"/>
      <c r="S339" s="183"/>
      <c r="T339" s="175"/>
    </row>
    <row r="340" spans="1:20" s="148" customFormat="1" ht="18.75">
      <c r="A340" s="325"/>
      <c r="B340" s="371"/>
      <c r="C340" s="266"/>
      <c r="D340" s="183"/>
      <c r="E340" s="325"/>
      <c r="F340" s="376"/>
      <c r="G340" s="376"/>
      <c r="H340" s="186"/>
      <c r="I340" s="185"/>
      <c r="J340" s="325"/>
      <c r="K340" s="376"/>
      <c r="L340" s="325"/>
      <c r="M340" s="175"/>
      <c r="N340" s="185"/>
      <c r="O340" s="325"/>
      <c r="P340" s="449"/>
      <c r="Q340" s="183"/>
      <c r="R340" s="183"/>
      <c r="S340" s="183"/>
      <c r="T340" s="175"/>
    </row>
    <row r="341" spans="1:20" s="148" customFormat="1" ht="18.75">
      <c r="A341" s="325"/>
      <c r="B341" s="371"/>
      <c r="C341" s="266"/>
      <c r="D341" s="183"/>
      <c r="E341" s="325"/>
      <c r="F341" s="376"/>
      <c r="G341" s="376"/>
      <c r="H341" s="186"/>
      <c r="I341" s="185"/>
      <c r="J341" s="325"/>
      <c r="K341" s="376"/>
      <c r="L341" s="325"/>
      <c r="M341" s="175"/>
      <c r="N341" s="185"/>
      <c r="O341" s="325"/>
      <c r="P341" s="477"/>
      <c r="Q341" s="183"/>
      <c r="R341" s="183"/>
      <c r="S341" s="183"/>
      <c r="T341" s="175"/>
    </row>
    <row r="342" spans="1:20" s="148" customFormat="1" ht="18.75">
      <c r="A342" s="325"/>
      <c r="B342" s="371"/>
      <c r="C342" s="266"/>
      <c r="D342" s="183"/>
      <c r="E342" s="325"/>
      <c r="F342" s="376"/>
      <c r="G342" s="376"/>
      <c r="H342" s="186"/>
      <c r="I342" s="185"/>
      <c r="J342" s="325"/>
      <c r="K342" s="376"/>
      <c r="L342" s="325"/>
      <c r="M342" s="175"/>
      <c r="N342" s="185"/>
      <c r="O342" s="325"/>
      <c r="P342" s="477"/>
      <c r="Q342" s="183"/>
      <c r="R342" s="183"/>
      <c r="S342" s="183"/>
      <c r="T342" s="175"/>
    </row>
    <row r="343" spans="1:20" s="147" customFormat="1" ht="18.75">
      <c r="A343" s="451"/>
      <c r="B343" s="451"/>
      <c r="C343" s="451"/>
      <c r="D343" s="451"/>
      <c r="E343" s="451"/>
      <c r="F343" s="451"/>
      <c r="G343" s="451"/>
      <c r="H343" s="451"/>
      <c r="I343" s="451"/>
      <c r="J343" s="451"/>
      <c r="K343" s="451"/>
      <c r="L343" s="451"/>
      <c r="M343" s="451"/>
      <c r="N343" s="451"/>
      <c r="O343" s="451"/>
      <c r="P343" s="451"/>
      <c r="Q343" s="451"/>
      <c r="R343" s="451"/>
      <c r="S343" s="451"/>
      <c r="T343" s="463"/>
    </row>
    <row r="344" spans="1:20" s="148" customFormat="1" ht="18.75">
      <c r="A344" s="325"/>
      <c r="B344" s="371"/>
      <c r="C344" s="175"/>
      <c r="D344" s="183"/>
      <c r="E344" s="175"/>
      <c r="F344" s="185"/>
      <c r="G344" s="185"/>
      <c r="H344" s="175"/>
      <c r="I344" s="185"/>
      <c r="J344" s="185"/>
      <c r="K344" s="185"/>
      <c r="L344" s="185"/>
      <c r="M344" s="185"/>
      <c r="N344" s="185"/>
      <c r="O344" s="478"/>
      <c r="P344" s="265"/>
      <c r="Q344" s="214"/>
      <c r="R344" s="175"/>
      <c r="S344" s="175"/>
      <c r="T344" s="183"/>
    </row>
    <row r="345" spans="1:20" s="148" customFormat="1" ht="18.75">
      <c r="A345" s="325"/>
      <c r="B345" s="371"/>
      <c r="C345" s="175"/>
      <c r="D345" s="183"/>
      <c r="E345" s="175"/>
      <c r="F345" s="185"/>
      <c r="G345" s="185"/>
      <c r="H345" s="175"/>
      <c r="I345" s="185"/>
      <c r="J345" s="185"/>
      <c r="K345" s="185"/>
      <c r="L345" s="185"/>
      <c r="M345" s="185"/>
      <c r="N345" s="185"/>
      <c r="O345" s="185"/>
      <c r="P345" s="214"/>
      <c r="Q345" s="214"/>
      <c r="R345" s="214"/>
      <c r="S345" s="214"/>
      <c r="T345" s="178"/>
    </row>
    <row r="346" spans="1:20" s="148" customFormat="1" ht="18.75">
      <c r="A346" s="325"/>
      <c r="B346" s="371"/>
      <c r="C346" s="175"/>
      <c r="D346" s="183"/>
      <c r="E346" s="175"/>
      <c r="F346" s="185"/>
      <c r="G346" s="185"/>
      <c r="H346" s="175"/>
      <c r="I346" s="185"/>
      <c r="J346" s="185"/>
      <c r="K346" s="479"/>
      <c r="L346" s="185"/>
      <c r="M346" s="185"/>
      <c r="N346" s="185"/>
      <c r="O346" s="185"/>
      <c r="P346" s="214"/>
      <c r="Q346" s="214"/>
      <c r="R346" s="214"/>
      <c r="S346" s="214"/>
      <c r="T346" s="178"/>
    </row>
    <row r="347" spans="1:20" s="148" customFormat="1" ht="18.75">
      <c r="A347" s="325"/>
      <c r="B347" s="371"/>
      <c r="C347" s="175"/>
      <c r="D347" s="183"/>
      <c r="E347" s="175"/>
      <c r="F347" s="185"/>
      <c r="G347" s="185"/>
      <c r="H347" s="175"/>
      <c r="I347" s="185"/>
      <c r="J347" s="185"/>
      <c r="K347" s="479"/>
      <c r="L347" s="185"/>
      <c r="M347" s="185"/>
      <c r="N347" s="185"/>
      <c r="O347" s="185"/>
      <c r="P347" s="214"/>
      <c r="Q347" s="214"/>
      <c r="R347" s="214"/>
      <c r="S347" s="214"/>
      <c r="T347" s="178"/>
    </row>
    <row r="348" spans="1:20" s="148" customFormat="1" ht="18.75">
      <c r="A348" s="325"/>
      <c r="B348" s="371"/>
      <c r="C348" s="175"/>
      <c r="D348" s="183"/>
      <c r="E348" s="175"/>
      <c r="F348" s="185"/>
      <c r="G348" s="185"/>
      <c r="H348" s="175"/>
      <c r="I348" s="185"/>
      <c r="J348" s="185"/>
      <c r="K348" s="479"/>
      <c r="L348" s="479"/>
      <c r="M348" s="185"/>
      <c r="N348" s="185"/>
      <c r="O348" s="185"/>
      <c r="P348" s="265"/>
      <c r="Q348" s="265"/>
      <c r="R348" s="175"/>
      <c r="S348" s="175"/>
      <c r="T348" s="178"/>
    </row>
    <row r="349" spans="1:20" s="148" customFormat="1" ht="18.75">
      <c r="A349" s="325"/>
      <c r="B349" s="371"/>
      <c r="C349" s="175"/>
      <c r="D349" s="183"/>
      <c r="E349" s="175"/>
      <c r="F349" s="174"/>
      <c r="G349" s="174"/>
      <c r="H349" s="175"/>
      <c r="I349" s="185"/>
      <c r="J349" s="185"/>
      <c r="K349" s="479"/>
      <c r="L349" s="185"/>
      <c r="M349" s="185"/>
      <c r="N349" s="185"/>
      <c r="O349" s="185"/>
      <c r="P349" s="206"/>
      <c r="Q349" s="214"/>
      <c r="R349" s="175"/>
      <c r="S349" s="175"/>
      <c r="T349" s="178"/>
    </row>
    <row r="350" spans="1:20" s="148" customFormat="1" ht="18.75">
      <c r="A350" s="325"/>
      <c r="B350" s="371"/>
      <c r="C350" s="175"/>
      <c r="D350" s="183"/>
      <c r="E350" s="175"/>
      <c r="F350" s="174"/>
      <c r="G350" s="174"/>
      <c r="H350" s="175"/>
      <c r="I350" s="185"/>
      <c r="J350" s="185"/>
      <c r="K350" s="479"/>
      <c r="L350" s="185"/>
      <c r="M350" s="185"/>
      <c r="N350" s="185"/>
      <c r="O350" s="185"/>
      <c r="P350" s="206"/>
      <c r="Q350" s="214"/>
      <c r="R350" s="175"/>
      <c r="S350" s="175"/>
      <c r="T350" s="178"/>
    </row>
    <row r="351" spans="1:20" s="148" customFormat="1" ht="18.75">
      <c r="A351" s="325"/>
      <c r="B351" s="371"/>
      <c r="C351" s="175"/>
      <c r="D351" s="183"/>
      <c r="E351" s="175"/>
      <c r="F351" s="174"/>
      <c r="G351" s="174"/>
      <c r="H351" s="175"/>
      <c r="I351" s="185"/>
      <c r="J351" s="185"/>
      <c r="K351" s="479"/>
      <c r="L351" s="185"/>
      <c r="M351" s="185"/>
      <c r="N351" s="185"/>
      <c r="O351" s="185"/>
      <c r="P351" s="265"/>
      <c r="Q351" s="265"/>
      <c r="R351" s="175"/>
      <c r="S351" s="175"/>
      <c r="T351" s="175"/>
    </row>
    <row r="352" spans="1:20" s="148" customFormat="1" ht="18.75">
      <c r="A352" s="325"/>
      <c r="B352" s="371"/>
      <c r="C352" s="175"/>
      <c r="D352" s="183"/>
      <c r="E352" s="175"/>
      <c r="F352" s="174"/>
      <c r="G352" s="174"/>
      <c r="H352" s="175"/>
      <c r="I352" s="185"/>
      <c r="J352" s="185"/>
      <c r="K352" s="479"/>
      <c r="L352" s="185"/>
      <c r="M352" s="185"/>
      <c r="N352" s="185"/>
      <c r="O352" s="185"/>
      <c r="P352" s="265"/>
      <c r="Q352" s="265"/>
      <c r="R352" s="175"/>
      <c r="S352" s="175"/>
      <c r="T352" s="175"/>
    </row>
    <row r="353" spans="1:20" s="148" customFormat="1" ht="18.75">
      <c r="A353" s="325"/>
      <c r="B353" s="371"/>
      <c r="C353" s="174"/>
      <c r="D353" s="183"/>
      <c r="E353" s="174"/>
      <c r="F353" s="174"/>
      <c r="G353" s="174"/>
      <c r="H353" s="175"/>
      <c r="I353" s="185"/>
      <c r="J353" s="185"/>
      <c r="K353" s="479"/>
      <c r="L353" s="185"/>
      <c r="M353" s="185"/>
      <c r="N353" s="185"/>
      <c r="O353" s="185"/>
      <c r="P353" s="265"/>
      <c r="Q353" s="265"/>
      <c r="R353" s="175"/>
      <c r="S353" s="175"/>
      <c r="T353" s="175"/>
    </row>
    <row r="354" spans="1:20" s="148" customFormat="1" ht="18.75">
      <c r="A354" s="325"/>
      <c r="B354" s="371"/>
      <c r="C354" s="174"/>
      <c r="D354" s="183"/>
      <c r="E354" s="174"/>
      <c r="F354" s="174"/>
      <c r="G354" s="174"/>
      <c r="H354" s="175"/>
      <c r="I354" s="185"/>
      <c r="J354" s="185"/>
      <c r="K354" s="479"/>
      <c r="L354" s="185"/>
      <c r="M354" s="185"/>
      <c r="N354" s="185"/>
      <c r="O354" s="185"/>
      <c r="P354" s="265"/>
      <c r="Q354" s="265"/>
      <c r="R354" s="175"/>
      <c r="S354" s="175"/>
      <c r="T354" s="175"/>
    </row>
    <row r="355" spans="1:20" s="148" customFormat="1" ht="18.75">
      <c r="A355" s="325"/>
      <c r="B355" s="371"/>
      <c r="C355" s="174"/>
      <c r="D355" s="183"/>
      <c r="E355" s="174"/>
      <c r="F355" s="174"/>
      <c r="G355" s="174"/>
      <c r="H355" s="175"/>
      <c r="I355" s="185"/>
      <c r="J355" s="185"/>
      <c r="K355" s="479"/>
      <c r="L355" s="185"/>
      <c r="M355" s="185"/>
      <c r="N355" s="185"/>
      <c r="O355" s="185"/>
      <c r="P355" s="265"/>
      <c r="Q355" s="265"/>
      <c r="R355" s="175"/>
      <c r="S355" s="175"/>
      <c r="T355" s="175"/>
    </row>
    <row r="356" spans="1:20" s="148" customFormat="1" ht="18.75">
      <c r="A356" s="325"/>
      <c r="B356" s="371"/>
      <c r="C356" s="174"/>
      <c r="D356" s="183"/>
      <c r="E356" s="174"/>
      <c r="F356" s="174"/>
      <c r="G356" s="174"/>
      <c r="H356" s="175"/>
      <c r="I356" s="185"/>
      <c r="J356" s="185"/>
      <c r="K356" s="479"/>
      <c r="L356" s="185"/>
      <c r="M356" s="185"/>
      <c r="N356" s="185"/>
      <c r="O356" s="185"/>
      <c r="P356" s="265"/>
      <c r="Q356" s="265"/>
      <c r="R356" s="175"/>
      <c r="S356" s="175"/>
      <c r="T356" s="175"/>
    </row>
    <row r="357" spans="1:20" s="148" customFormat="1" ht="18.75">
      <c r="A357" s="325"/>
      <c r="B357" s="371"/>
      <c r="C357" s="174"/>
      <c r="D357" s="183"/>
      <c r="E357" s="174"/>
      <c r="F357" s="174"/>
      <c r="G357" s="174"/>
      <c r="H357" s="175"/>
      <c r="I357" s="185"/>
      <c r="J357" s="185"/>
      <c r="K357" s="479"/>
      <c r="L357" s="185"/>
      <c r="M357" s="185"/>
      <c r="N357" s="185"/>
      <c r="O357" s="185"/>
      <c r="P357" s="265"/>
      <c r="Q357" s="265"/>
      <c r="R357" s="175"/>
      <c r="S357" s="175"/>
      <c r="T357" s="175"/>
    </row>
    <row r="358" spans="1:20" s="148" customFormat="1" ht="18.75">
      <c r="A358" s="325"/>
      <c r="B358" s="371"/>
      <c r="C358" s="174"/>
      <c r="D358" s="175"/>
      <c r="E358" s="174"/>
      <c r="F358" s="174"/>
      <c r="G358" s="174"/>
      <c r="H358" s="175"/>
      <c r="I358" s="185"/>
      <c r="J358" s="185"/>
      <c r="K358" s="479"/>
      <c r="L358" s="185"/>
      <c r="M358" s="175"/>
      <c r="N358" s="185"/>
      <c r="O358" s="185"/>
      <c r="P358" s="265"/>
      <c r="Q358" s="265"/>
      <c r="R358" s="175"/>
      <c r="S358" s="175"/>
      <c r="T358" s="175"/>
    </row>
    <row r="359" spans="1:20" s="148" customFormat="1" ht="18.75">
      <c r="A359" s="325"/>
      <c r="B359" s="371"/>
      <c r="C359" s="174"/>
      <c r="D359" s="183"/>
      <c r="E359" s="174"/>
      <c r="F359" s="174"/>
      <c r="G359" s="174"/>
      <c r="H359" s="175"/>
      <c r="I359" s="185"/>
      <c r="J359" s="185"/>
      <c r="K359" s="479"/>
      <c r="L359" s="185"/>
      <c r="M359" s="185"/>
      <c r="N359" s="185"/>
      <c r="O359" s="185"/>
      <c r="P359" s="265"/>
      <c r="Q359" s="265"/>
      <c r="R359" s="175"/>
      <c r="S359" s="175"/>
      <c r="T359" s="175"/>
    </row>
    <row r="360" spans="1:20" s="148" customFormat="1" ht="18.75">
      <c r="A360" s="325"/>
      <c r="B360" s="371"/>
      <c r="C360" s="174"/>
      <c r="D360" s="183"/>
      <c r="E360" s="174"/>
      <c r="F360" s="174"/>
      <c r="G360" s="174"/>
      <c r="H360" s="175"/>
      <c r="I360" s="185"/>
      <c r="J360" s="185"/>
      <c r="K360" s="479"/>
      <c r="L360" s="185"/>
      <c r="M360" s="185"/>
      <c r="N360" s="185"/>
      <c r="O360" s="185"/>
      <c r="P360" s="265"/>
      <c r="Q360" s="265"/>
      <c r="R360" s="175"/>
      <c r="S360" s="175"/>
      <c r="T360" s="175"/>
    </row>
    <row r="361" spans="1:20" s="148" customFormat="1" ht="18.75">
      <c r="A361" s="325"/>
      <c r="B361" s="371"/>
      <c r="C361" s="174"/>
      <c r="D361" s="183"/>
      <c r="E361" s="174"/>
      <c r="F361" s="174"/>
      <c r="G361" s="174"/>
      <c r="H361" s="175"/>
      <c r="I361" s="185"/>
      <c r="J361" s="185"/>
      <c r="K361" s="479"/>
      <c r="L361" s="185"/>
      <c r="M361" s="185"/>
      <c r="N361" s="185"/>
      <c r="O361" s="185"/>
      <c r="P361" s="265"/>
      <c r="Q361" s="265"/>
      <c r="R361" s="175"/>
      <c r="S361" s="175"/>
      <c r="T361" s="175"/>
    </row>
    <row r="362" spans="1:20" s="148" customFormat="1" ht="18.75">
      <c r="A362" s="325"/>
      <c r="B362" s="371"/>
      <c r="C362" s="174"/>
      <c r="D362" s="183"/>
      <c r="E362" s="174"/>
      <c r="F362" s="174"/>
      <c r="G362" s="174"/>
      <c r="H362" s="175"/>
      <c r="I362" s="185"/>
      <c r="J362" s="185"/>
      <c r="K362" s="479"/>
      <c r="L362" s="185"/>
      <c r="M362" s="185"/>
      <c r="N362" s="185"/>
      <c r="O362" s="185"/>
      <c r="P362" s="265"/>
      <c r="Q362" s="265"/>
      <c r="R362" s="175"/>
      <c r="S362" s="175"/>
      <c r="T362" s="175"/>
    </row>
    <row r="363" spans="1:20" s="148" customFormat="1" ht="18.75">
      <c r="A363" s="325"/>
      <c r="B363" s="371"/>
      <c r="C363" s="174"/>
      <c r="D363" s="183"/>
      <c r="E363" s="174"/>
      <c r="F363" s="174"/>
      <c r="G363" s="174"/>
      <c r="H363" s="175"/>
      <c r="I363" s="185"/>
      <c r="J363" s="185"/>
      <c r="K363" s="479"/>
      <c r="L363" s="185"/>
      <c r="M363" s="185"/>
      <c r="N363" s="185"/>
      <c r="O363" s="185"/>
      <c r="P363" s="265"/>
      <c r="Q363" s="265"/>
      <c r="R363" s="175"/>
      <c r="S363" s="175"/>
      <c r="T363" s="175"/>
    </row>
    <row r="364" spans="1:20" s="148" customFormat="1" ht="18.75">
      <c r="A364" s="325"/>
      <c r="B364" s="371"/>
      <c r="C364" s="174"/>
      <c r="D364" s="183"/>
      <c r="E364" s="174"/>
      <c r="F364" s="174"/>
      <c r="G364" s="174"/>
      <c r="H364" s="175"/>
      <c r="I364" s="185"/>
      <c r="J364" s="185"/>
      <c r="K364" s="479"/>
      <c r="L364" s="185"/>
      <c r="M364" s="185"/>
      <c r="N364" s="185"/>
      <c r="O364" s="185"/>
      <c r="P364" s="265"/>
      <c r="Q364" s="265"/>
      <c r="R364" s="175"/>
      <c r="S364" s="175"/>
      <c r="T364" s="175"/>
    </row>
    <row r="365" spans="1:20" s="148" customFormat="1" ht="18.75">
      <c r="A365" s="325"/>
      <c r="B365" s="371"/>
      <c r="C365" s="174"/>
      <c r="D365" s="183"/>
      <c r="E365" s="174"/>
      <c r="F365" s="174"/>
      <c r="G365" s="174"/>
      <c r="H365" s="175"/>
      <c r="I365" s="185"/>
      <c r="J365" s="185"/>
      <c r="K365" s="479"/>
      <c r="L365" s="185"/>
      <c r="M365" s="185"/>
      <c r="N365" s="185"/>
      <c r="O365" s="185"/>
      <c r="P365" s="174"/>
      <c r="Q365" s="265"/>
      <c r="R365" s="175"/>
      <c r="S365" s="175"/>
      <c r="T365" s="175"/>
    </row>
    <row r="366" spans="1:20" s="148" customFormat="1" ht="18.75">
      <c r="A366" s="325"/>
      <c r="B366" s="371"/>
      <c r="C366" s="174"/>
      <c r="D366" s="183"/>
      <c r="E366" s="174"/>
      <c r="F366" s="174"/>
      <c r="G366" s="174"/>
      <c r="H366" s="175"/>
      <c r="I366" s="185"/>
      <c r="J366" s="185"/>
      <c r="K366" s="479"/>
      <c r="L366" s="185"/>
      <c r="M366" s="185"/>
      <c r="N366" s="185"/>
      <c r="O366" s="185"/>
      <c r="P366" s="174"/>
      <c r="Q366" s="265"/>
      <c r="R366" s="175"/>
      <c r="S366" s="175"/>
      <c r="T366" s="175"/>
    </row>
    <row r="367" spans="1:20" s="148" customFormat="1" ht="18.75">
      <c r="A367" s="325"/>
      <c r="B367" s="371"/>
      <c r="C367" s="174"/>
      <c r="D367" s="183"/>
      <c r="E367" s="174"/>
      <c r="F367" s="174"/>
      <c r="G367" s="174"/>
      <c r="H367" s="175"/>
      <c r="I367" s="185"/>
      <c r="J367" s="185"/>
      <c r="K367" s="479"/>
      <c r="L367" s="185"/>
      <c r="M367" s="185"/>
      <c r="N367" s="185"/>
      <c r="O367" s="185"/>
      <c r="P367" s="174"/>
      <c r="Q367" s="265"/>
      <c r="R367" s="175"/>
      <c r="S367" s="175"/>
      <c r="T367" s="175"/>
    </row>
    <row r="368" spans="1:20" s="148" customFormat="1" ht="18.75">
      <c r="A368" s="325"/>
      <c r="B368" s="371"/>
      <c r="C368" s="174"/>
      <c r="D368" s="183"/>
      <c r="E368" s="174"/>
      <c r="F368" s="174"/>
      <c r="G368" s="174"/>
      <c r="H368" s="175"/>
      <c r="I368" s="185"/>
      <c r="J368" s="185"/>
      <c r="K368" s="479"/>
      <c r="L368" s="185"/>
      <c r="M368" s="185"/>
      <c r="N368" s="185"/>
      <c r="O368" s="185"/>
      <c r="P368" s="265"/>
      <c r="Q368" s="265"/>
      <c r="R368" s="175"/>
      <c r="S368" s="175"/>
      <c r="T368" s="175"/>
    </row>
    <row r="369" spans="1:20" s="148" customFormat="1" ht="18.75">
      <c r="A369" s="325"/>
      <c r="B369" s="371"/>
      <c r="C369" s="174"/>
      <c r="D369" s="183"/>
      <c r="E369" s="174"/>
      <c r="F369" s="174"/>
      <c r="G369" s="174"/>
      <c r="H369" s="175"/>
      <c r="I369" s="185"/>
      <c r="J369" s="185"/>
      <c r="K369" s="479"/>
      <c r="L369" s="185"/>
      <c r="M369" s="185"/>
      <c r="N369" s="185"/>
      <c r="O369" s="185"/>
      <c r="P369" s="265"/>
      <c r="Q369" s="265"/>
      <c r="R369" s="175"/>
      <c r="S369" s="175"/>
      <c r="T369" s="175"/>
    </row>
    <row r="370" spans="1:20" s="148" customFormat="1" ht="18.75">
      <c r="A370" s="325"/>
      <c r="B370" s="371"/>
      <c r="C370" s="174"/>
      <c r="D370" s="183"/>
      <c r="E370" s="174"/>
      <c r="F370" s="174"/>
      <c r="G370" s="174"/>
      <c r="H370" s="175"/>
      <c r="I370" s="185"/>
      <c r="J370" s="185"/>
      <c r="K370" s="479"/>
      <c r="L370" s="185"/>
      <c r="M370" s="185"/>
      <c r="N370" s="185"/>
      <c r="O370" s="185"/>
      <c r="P370" s="265"/>
      <c r="Q370" s="201"/>
      <c r="R370" s="175"/>
      <c r="S370" s="175"/>
      <c r="T370" s="175"/>
    </row>
    <row r="371" spans="1:20" s="148" customFormat="1" ht="18.75">
      <c r="A371" s="325"/>
      <c r="B371" s="371"/>
      <c r="C371" s="174"/>
      <c r="D371" s="183"/>
      <c r="E371" s="174"/>
      <c r="F371" s="174"/>
      <c r="G371" s="174"/>
      <c r="H371" s="175"/>
      <c r="I371" s="185"/>
      <c r="J371" s="185"/>
      <c r="K371" s="479"/>
      <c r="L371" s="185"/>
      <c r="M371" s="185"/>
      <c r="N371" s="185"/>
      <c r="O371" s="185"/>
      <c r="P371" s="265"/>
      <c r="Q371" s="201"/>
      <c r="R371" s="175"/>
      <c r="S371" s="175"/>
      <c r="T371" s="175"/>
    </row>
    <row r="372" spans="1:20" s="148" customFormat="1" ht="18.75">
      <c r="A372" s="325"/>
      <c r="B372" s="371"/>
      <c r="C372" s="174"/>
      <c r="D372" s="183"/>
      <c r="E372" s="174"/>
      <c r="F372" s="174"/>
      <c r="G372" s="174"/>
      <c r="H372" s="175"/>
      <c r="I372" s="185"/>
      <c r="J372" s="185"/>
      <c r="K372" s="479"/>
      <c r="L372" s="185"/>
      <c r="M372" s="185"/>
      <c r="N372" s="185"/>
      <c r="O372" s="185"/>
      <c r="P372" s="214"/>
      <c r="Q372" s="201"/>
      <c r="R372" s="175"/>
      <c r="S372" s="175"/>
      <c r="T372" s="175"/>
    </row>
    <row r="373" spans="1:20" s="148" customFormat="1" ht="18.75">
      <c r="A373" s="325"/>
      <c r="B373" s="371"/>
      <c r="C373" s="174"/>
      <c r="D373" s="183"/>
      <c r="E373" s="174"/>
      <c r="F373" s="174"/>
      <c r="G373" s="174"/>
      <c r="H373" s="175"/>
      <c r="I373" s="185"/>
      <c r="J373" s="185"/>
      <c r="K373" s="479"/>
      <c r="L373" s="185"/>
      <c r="M373" s="185"/>
      <c r="N373" s="185"/>
      <c r="O373" s="185"/>
      <c r="P373" s="214"/>
      <c r="Q373" s="201"/>
      <c r="R373" s="175"/>
      <c r="S373" s="175"/>
      <c r="T373" s="175"/>
    </row>
    <row r="374" spans="1:20" s="148" customFormat="1" ht="18.75">
      <c r="A374" s="325"/>
      <c r="B374" s="371"/>
      <c r="C374" s="174"/>
      <c r="D374" s="183"/>
      <c r="E374" s="174"/>
      <c r="F374" s="174"/>
      <c r="G374" s="174"/>
      <c r="H374" s="175"/>
      <c r="I374" s="185"/>
      <c r="J374" s="185"/>
      <c r="K374" s="479"/>
      <c r="L374" s="185"/>
      <c r="M374" s="185"/>
      <c r="N374" s="185"/>
      <c r="O374" s="185"/>
      <c r="P374" s="214"/>
      <c r="Q374" s="201"/>
      <c r="R374" s="175"/>
      <c r="S374" s="175"/>
      <c r="T374" s="175"/>
    </row>
    <row r="375" spans="1:20" s="148" customFormat="1" ht="18.75">
      <c r="A375" s="325"/>
      <c r="B375" s="371"/>
      <c r="C375" s="174"/>
      <c r="D375" s="183"/>
      <c r="E375" s="174"/>
      <c r="F375" s="174"/>
      <c r="G375" s="174"/>
      <c r="H375" s="175"/>
      <c r="I375" s="185"/>
      <c r="J375" s="185"/>
      <c r="K375" s="479"/>
      <c r="L375" s="185"/>
      <c r="M375" s="185"/>
      <c r="N375" s="185"/>
      <c r="O375" s="185"/>
      <c r="P375" s="214"/>
      <c r="Q375" s="201"/>
      <c r="R375" s="175"/>
      <c r="S375" s="175"/>
      <c r="T375" s="175"/>
    </row>
    <row r="376" spans="1:20" s="148" customFormat="1" ht="18.75">
      <c r="A376" s="325"/>
      <c r="B376" s="371"/>
      <c r="C376" s="174"/>
      <c r="D376" s="183"/>
      <c r="E376" s="174"/>
      <c r="F376" s="174"/>
      <c r="G376" s="174"/>
      <c r="H376" s="175"/>
      <c r="I376" s="185"/>
      <c r="J376" s="185"/>
      <c r="K376" s="479"/>
      <c r="L376" s="185"/>
      <c r="M376" s="185"/>
      <c r="N376" s="185"/>
      <c r="O376" s="185"/>
      <c r="P376" s="214"/>
      <c r="Q376" s="201"/>
      <c r="R376" s="175"/>
      <c r="S376" s="175"/>
      <c r="T376" s="175"/>
    </row>
    <row r="377" spans="1:20" s="148" customFormat="1" ht="18.75">
      <c r="A377" s="325"/>
      <c r="B377" s="371"/>
      <c r="C377" s="174"/>
      <c r="D377" s="183"/>
      <c r="E377" s="174"/>
      <c r="F377" s="174"/>
      <c r="G377" s="174"/>
      <c r="H377" s="175"/>
      <c r="I377" s="185"/>
      <c r="J377" s="185"/>
      <c r="K377" s="479"/>
      <c r="L377" s="185"/>
      <c r="M377" s="185"/>
      <c r="N377" s="185"/>
      <c r="O377" s="185"/>
      <c r="P377" s="214"/>
      <c r="Q377" s="201"/>
      <c r="R377" s="175"/>
      <c r="S377" s="175"/>
      <c r="T377" s="175"/>
    </row>
    <row r="378" spans="1:20" s="148" customFormat="1" ht="18.75">
      <c r="A378" s="325"/>
      <c r="B378" s="371"/>
      <c r="C378" s="174"/>
      <c r="D378" s="183"/>
      <c r="E378" s="174"/>
      <c r="F378" s="174"/>
      <c r="G378" s="174"/>
      <c r="H378" s="175"/>
      <c r="I378" s="185"/>
      <c r="J378" s="185"/>
      <c r="K378" s="479"/>
      <c r="L378" s="185"/>
      <c r="M378" s="185"/>
      <c r="N378" s="185"/>
      <c r="O378" s="185"/>
      <c r="P378" s="214"/>
      <c r="Q378" s="201"/>
      <c r="R378" s="175"/>
      <c r="S378" s="175"/>
      <c r="T378" s="175"/>
    </row>
    <row r="379" spans="1:20" s="148" customFormat="1" ht="18.75">
      <c r="A379" s="325"/>
      <c r="B379" s="371"/>
      <c r="C379" s="174"/>
      <c r="D379" s="183"/>
      <c r="E379" s="174"/>
      <c r="F379" s="174"/>
      <c r="G379" s="174"/>
      <c r="H379" s="175"/>
      <c r="I379" s="185"/>
      <c r="J379" s="185"/>
      <c r="K379" s="479"/>
      <c r="L379" s="185"/>
      <c r="M379" s="185"/>
      <c r="N379" s="185"/>
      <c r="O379" s="185"/>
      <c r="P379" s="214"/>
      <c r="Q379" s="201"/>
      <c r="R379" s="175"/>
      <c r="S379" s="175"/>
      <c r="T379" s="175"/>
    </row>
    <row r="380" spans="1:20" s="148" customFormat="1" ht="18.75">
      <c r="A380" s="325"/>
      <c r="B380" s="371"/>
      <c r="C380" s="174"/>
      <c r="D380" s="183"/>
      <c r="E380" s="174"/>
      <c r="F380" s="174"/>
      <c r="G380" s="174"/>
      <c r="H380" s="175"/>
      <c r="I380" s="185"/>
      <c r="J380" s="185"/>
      <c r="K380" s="479"/>
      <c r="L380" s="185"/>
      <c r="M380" s="185"/>
      <c r="N380" s="185"/>
      <c r="O380" s="185"/>
      <c r="P380" s="214"/>
      <c r="Q380" s="201"/>
      <c r="R380" s="175"/>
      <c r="S380" s="175"/>
      <c r="T380" s="175"/>
    </row>
    <row r="381" spans="1:20" s="148" customFormat="1" ht="18.75">
      <c r="A381" s="325"/>
      <c r="B381" s="371"/>
      <c r="C381" s="174"/>
      <c r="D381" s="183"/>
      <c r="E381" s="174"/>
      <c r="F381" s="174"/>
      <c r="G381" s="174"/>
      <c r="H381" s="175"/>
      <c r="I381" s="185"/>
      <c r="J381" s="185"/>
      <c r="K381" s="479"/>
      <c r="L381" s="185"/>
      <c r="M381" s="185"/>
      <c r="N381" s="185"/>
      <c r="O381" s="185"/>
      <c r="P381" s="214"/>
      <c r="Q381" s="201"/>
      <c r="R381" s="175"/>
      <c r="S381" s="175"/>
      <c r="T381" s="175"/>
    </row>
    <row r="382" spans="1:20" s="148" customFormat="1" ht="18.75">
      <c r="A382" s="325"/>
      <c r="B382" s="371"/>
      <c r="C382" s="174"/>
      <c r="D382" s="183"/>
      <c r="E382" s="174"/>
      <c r="F382" s="174"/>
      <c r="G382" s="174"/>
      <c r="H382" s="175"/>
      <c r="I382" s="185"/>
      <c r="J382" s="185"/>
      <c r="K382" s="479"/>
      <c r="L382" s="185"/>
      <c r="M382" s="185"/>
      <c r="N382" s="185"/>
      <c r="O382" s="185"/>
      <c r="P382" s="185"/>
      <c r="Q382" s="265"/>
      <c r="R382" s="175"/>
      <c r="S382" s="175"/>
      <c r="T382" s="175"/>
    </row>
    <row r="383" spans="1:20" s="148" customFormat="1" ht="18.75">
      <c r="A383" s="474"/>
      <c r="B383" s="474"/>
      <c r="C383" s="474"/>
      <c r="D383" s="475"/>
      <c r="E383" s="474"/>
      <c r="F383" s="474"/>
      <c r="G383" s="474"/>
      <c r="H383" s="474"/>
      <c r="I383" s="474"/>
      <c r="J383" s="474"/>
      <c r="K383" s="474"/>
      <c r="L383" s="474"/>
      <c r="M383" s="474"/>
      <c r="N383" s="474"/>
      <c r="O383" s="474"/>
      <c r="P383" s="474"/>
      <c r="Q383" s="474"/>
      <c r="R383" s="474"/>
      <c r="S383" s="474"/>
      <c r="T383" s="481"/>
    </row>
    <row r="384" spans="1:20" s="340" customFormat="1" ht="18.75">
      <c r="A384" s="175"/>
      <c r="B384" s="218"/>
      <c r="C384" s="175"/>
      <c r="D384" s="183"/>
      <c r="E384" s="175"/>
      <c r="F384" s="185"/>
      <c r="G384" s="185"/>
      <c r="H384" s="175"/>
      <c r="I384" s="185"/>
      <c r="J384" s="185"/>
      <c r="K384" s="185"/>
      <c r="L384" s="185"/>
      <c r="M384" s="185"/>
      <c r="N384" s="185"/>
      <c r="O384" s="185"/>
      <c r="P384" s="185"/>
      <c r="Q384" s="214"/>
      <c r="R384" s="175"/>
      <c r="S384" s="175"/>
      <c r="T384" s="175"/>
    </row>
    <row r="385" spans="1:21" s="340" customFormat="1" ht="18.75">
      <c r="A385" s="325"/>
      <c r="B385" s="371"/>
      <c r="C385" s="175"/>
      <c r="D385" s="183"/>
      <c r="E385" s="175"/>
      <c r="F385" s="185"/>
      <c r="G385" s="185"/>
      <c r="H385" s="175"/>
      <c r="I385" s="185"/>
      <c r="J385" s="185"/>
      <c r="K385" s="185"/>
      <c r="L385" s="185"/>
      <c r="M385" s="175"/>
      <c r="N385" s="185"/>
      <c r="O385" s="185"/>
      <c r="P385" s="214"/>
      <c r="Q385" s="214"/>
      <c r="R385" s="175"/>
      <c r="S385" s="175"/>
      <c r="T385" s="175"/>
    </row>
    <row r="386" spans="1:21" s="340" customFormat="1" ht="18.75">
      <c r="A386" s="325"/>
      <c r="B386" s="371"/>
      <c r="C386" s="175"/>
      <c r="D386" s="183"/>
      <c r="E386" s="175"/>
      <c r="F386" s="185"/>
      <c r="G386" s="185"/>
      <c r="H386" s="175"/>
      <c r="I386" s="185"/>
      <c r="J386" s="185"/>
      <c r="K386" s="185"/>
      <c r="L386" s="185"/>
      <c r="M386" s="175"/>
      <c r="N386" s="185"/>
      <c r="O386" s="185"/>
      <c r="P386" s="214"/>
      <c r="Q386" s="214"/>
      <c r="R386" s="175"/>
      <c r="S386" s="175"/>
      <c r="T386" s="175"/>
    </row>
    <row r="387" spans="1:21" s="340" customFormat="1" ht="18.75">
      <c r="A387" s="325"/>
      <c r="B387" s="371"/>
      <c r="C387" s="175"/>
      <c r="D387" s="183"/>
      <c r="E387" s="175"/>
      <c r="F387" s="185"/>
      <c r="G387" s="185"/>
      <c r="H387" s="175"/>
      <c r="I387" s="185"/>
      <c r="J387" s="185"/>
      <c r="K387" s="185"/>
      <c r="L387" s="185"/>
      <c r="M387" s="185"/>
      <c r="N387" s="185"/>
      <c r="O387" s="185"/>
      <c r="P387" s="185"/>
      <c r="Q387" s="214"/>
      <c r="R387" s="185"/>
      <c r="S387" s="185"/>
      <c r="T387" s="185"/>
    </row>
    <row r="388" spans="1:21" s="340" customFormat="1" ht="18.75">
      <c r="A388" s="325"/>
      <c r="B388" s="371"/>
      <c r="C388" s="175"/>
      <c r="D388" s="183"/>
      <c r="E388" s="175"/>
      <c r="F388" s="185"/>
      <c r="G388" s="185"/>
      <c r="H388" s="175"/>
      <c r="I388" s="185"/>
      <c r="J388" s="185"/>
      <c r="K388" s="185"/>
      <c r="L388" s="185"/>
      <c r="M388" s="185"/>
      <c r="N388" s="185"/>
      <c r="O388" s="185"/>
      <c r="P388" s="185"/>
      <c r="Q388" s="214"/>
      <c r="R388" s="185"/>
      <c r="S388" s="185"/>
      <c r="T388" s="185"/>
    </row>
    <row r="389" spans="1:21" s="340" customFormat="1" ht="18.75">
      <c r="A389" s="325"/>
      <c r="B389" s="371"/>
      <c r="C389" s="175"/>
      <c r="D389" s="183"/>
      <c r="E389" s="175"/>
      <c r="F389" s="185"/>
      <c r="G389" s="185"/>
      <c r="H389" s="175"/>
      <c r="I389" s="185"/>
      <c r="J389" s="185"/>
      <c r="K389" s="185"/>
      <c r="L389" s="185"/>
      <c r="M389" s="185"/>
      <c r="N389" s="185"/>
      <c r="O389" s="185"/>
      <c r="P389" s="185"/>
      <c r="Q389" s="214"/>
      <c r="R389" s="185"/>
      <c r="S389" s="185"/>
      <c r="T389" s="185"/>
    </row>
    <row r="390" spans="1:21" s="340" customFormat="1" ht="18.75">
      <c r="A390" s="325"/>
      <c r="B390" s="371"/>
      <c r="C390" s="175"/>
      <c r="D390" s="183"/>
      <c r="E390" s="175"/>
      <c r="F390" s="185"/>
      <c r="G390" s="185"/>
      <c r="H390" s="175"/>
      <c r="I390" s="185"/>
      <c r="J390" s="185"/>
      <c r="K390" s="185"/>
      <c r="L390" s="185"/>
      <c r="M390" s="185"/>
      <c r="N390" s="185"/>
      <c r="O390" s="185"/>
      <c r="P390" s="185"/>
      <c r="Q390" s="214"/>
      <c r="R390" s="185"/>
      <c r="S390" s="185"/>
      <c r="T390" s="185"/>
    </row>
    <row r="391" spans="1:21" s="340" customFormat="1" ht="18.75">
      <c r="A391" s="325"/>
      <c r="B391" s="371"/>
      <c r="C391" s="175"/>
      <c r="D391" s="183"/>
      <c r="E391" s="175"/>
      <c r="F391" s="185"/>
      <c r="G391" s="185"/>
      <c r="H391" s="175"/>
      <c r="I391" s="185"/>
      <c r="J391" s="185"/>
      <c r="K391" s="185"/>
      <c r="L391" s="185"/>
      <c r="M391" s="185"/>
      <c r="N391" s="185"/>
      <c r="O391" s="185"/>
      <c r="P391" s="185"/>
      <c r="Q391" s="214"/>
      <c r="R391" s="185"/>
      <c r="S391" s="185"/>
      <c r="T391" s="185"/>
    </row>
    <row r="392" spans="1:21" s="147" customFormat="1" ht="18.75">
      <c r="A392" s="474"/>
      <c r="B392" s="474"/>
      <c r="C392" s="474"/>
      <c r="D392" s="474"/>
      <c r="E392" s="474"/>
      <c r="F392" s="474"/>
      <c r="G392" s="474"/>
      <c r="H392" s="474"/>
      <c r="I392" s="474"/>
      <c r="J392" s="474"/>
      <c r="K392" s="474"/>
      <c r="L392" s="474"/>
      <c r="M392" s="474"/>
      <c r="N392" s="474"/>
      <c r="O392" s="474"/>
      <c r="P392" s="474"/>
      <c r="Q392" s="474"/>
      <c r="R392" s="474"/>
      <c r="S392" s="474"/>
      <c r="T392" s="481"/>
    </row>
    <row r="393" spans="1:21" s="147" customFormat="1" ht="18.75">
      <c r="A393" s="325"/>
      <c r="B393" s="371"/>
      <c r="C393" s="175"/>
      <c r="D393" s="183"/>
      <c r="E393" s="175"/>
      <c r="F393" s="175"/>
      <c r="G393" s="175"/>
      <c r="H393" s="175"/>
      <c r="I393" s="185"/>
      <c r="J393" s="175"/>
      <c r="K393" s="183"/>
      <c r="L393" s="175"/>
      <c r="M393" s="185"/>
      <c r="N393" s="185"/>
      <c r="O393" s="185"/>
      <c r="P393" s="183"/>
      <c r="Q393" s="183"/>
      <c r="R393" s="175"/>
      <c r="S393" s="175"/>
      <c r="T393" s="183"/>
    </row>
    <row r="394" spans="1:21" s="147" customFormat="1" ht="18.75">
      <c r="A394" s="325"/>
      <c r="B394" s="371"/>
      <c r="C394" s="175"/>
      <c r="D394" s="183"/>
      <c r="E394" s="175"/>
      <c r="F394" s="175"/>
      <c r="G394" s="175"/>
      <c r="H394" s="175"/>
      <c r="I394" s="185"/>
      <c r="J394" s="175"/>
      <c r="K394" s="183"/>
      <c r="L394" s="175"/>
      <c r="M394" s="185"/>
      <c r="N394" s="185"/>
      <c r="O394" s="185"/>
      <c r="P394" s="183"/>
      <c r="Q394" s="183"/>
      <c r="R394" s="183"/>
      <c r="S394" s="183"/>
      <c r="T394" s="183"/>
    </row>
    <row r="395" spans="1:21" s="147" customFormat="1" ht="18.75">
      <c r="A395" s="325"/>
      <c r="B395" s="371"/>
      <c r="C395" s="175"/>
      <c r="D395" s="183"/>
      <c r="E395" s="175"/>
      <c r="F395" s="175"/>
      <c r="G395" s="175"/>
      <c r="H395" s="175"/>
      <c r="I395" s="185"/>
      <c r="J395" s="175"/>
      <c r="K395" s="183"/>
      <c r="L395" s="175"/>
      <c r="M395" s="185"/>
      <c r="N395" s="185"/>
      <c r="O395" s="185"/>
      <c r="P395" s="183"/>
      <c r="Q395" s="183"/>
      <c r="R395" s="175"/>
      <c r="S395" s="175"/>
      <c r="T395" s="183"/>
    </row>
    <row r="396" spans="1:21" s="147" customFormat="1" ht="18.75">
      <c r="A396" s="325"/>
      <c r="B396" s="371"/>
      <c r="C396" s="175"/>
      <c r="D396" s="183"/>
      <c r="E396" s="175"/>
      <c r="F396" s="175"/>
      <c r="G396" s="175"/>
      <c r="H396" s="175"/>
      <c r="I396" s="185"/>
      <c r="J396" s="175"/>
      <c r="K396" s="183"/>
      <c r="L396" s="175"/>
      <c r="M396" s="185"/>
      <c r="N396" s="185"/>
      <c r="O396" s="185"/>
      <c r="P396" s="487"/>
      <c r="Q396" s="183"/>
      <c r="R396" s="183"/>
      <c r="S396" s="183"/>
      <c r="T396" s="175"/>
    </row>
    <row r="397" spans="1:21" s="147" customFormat="1" ht="18.75">
      <c r="A397" s="325"/>
      <c r="B397" s="371"/>
      <c r="C397" s="175"/>
      <c r="D397" s="183"/>
      <c r="E397" s="175"/>
      <c r="F397" s="175"/>
      <c r="G397" s="175"/>
      <c r="H397" s="175"/>
      <c r="I397" s="185"/>
      <c r="J397" s="175"/>
      <c r="K397" s="183"/>
      <c r="L397" s="175"/>
      <c r="M397" s="185"/>
      <c r="N397" s="185"/>
      <c r="O397" s="185"/>
      <c r="P397" s="183"/>
      <c r="Q397" s="183"/>
      <c r="R397" s="183"/>
      <c r="S397" s="183"/>
      <c r="T397" s="183"/>
    </row>
    <row r="398" spans="1:21" s="147" customFormat="1" ht="18.75">
      <c r="A398" s="325"/>
      <c r="B398" s="371"/>
      <c r="C398" s="175"/>
      <c r="D398" s="183"/>
      <c r="E398" s="175"/>
      <c r="F398" s="175"/>
      <c r="G398" s="175"/>
      <c r="H398" s="175"/>
      <c r="I398" s="185"/>
      <c r="J398" s="175"/>
      <c r="K398" s="183"/>
      <c r="L398" s="175"/>
      <c r="M398" s="185"/>
      <c r="N398" s="185"/>
      <c r="O398" s="185"/>
      <c r="P398" s="183"/>
      <c r="Q398" s="183"/>
      <c r="R398" s="183"/>
      <c r="S398" s="183"/>
      <c r="T398" s="183"/>
      <c r="U398" s="490"/>
    </row>
    <row r="399" spans="1:21" s="147" customFormat="1" ht="18.75">
      <c r="A399" s="325"/>
      <c r="B399" s="371"/>
      <c r="C399" s="175"/>
      <c r="D399" s="183"/>
      <c r="E399" s="175"/>
      <c r="F399" s="175"/>
      <c r="G399" s="175"/>
      <c r="H399" s="175"/>
      <c r="I399" s="185"/>
      <c r="J399" s="175"/>
      <c r="K399" s="183"/>
      <c r="L399" s="175"/>
      <c r="M399" s="185"/>
      <c r="N399" s="185"/>
      <c r="O399" s="185"/>
      <c r="P399" s="183"/>
      <c r="Q399" s="183"/>
      <c r="R399" s="175"/>
      <c r="S399" s="175"/>
      <c r="T399" s="183"/>
      <c r="U399" s="490"/>
    </row>
    <row r="400" spans="1:21" s="147" customFormat="1" ht="18.75">
      <c r="A400" s="325"/>
      <c r="B400" s="371"/>
      <c r="C400" s="175"/>
      <c r="D400" s="183"/>
      <c r="E400" s="175"/>
      <c r="F400" s="175"/>
      <c r="G400" s="175"/>
      <c r="H400" s="175"/>
      <c r="I400" s="185"/>
      <c r="J400" s="175"/>
      <c r="K400" s="183"/>
      <c r="L400" s="175"/>
      <c r="M400" s="185"/>
      <c r="N400" s="185"/>
      <c r="O400" s="185"/>
      <c r="P400" s="183"/>
      <c r="Q400" s="183"/>
      <c r="R400" s="183"/>
      <c r="S400" s="175"/>
      <c r="T400" s="183"/>
      <c r="U400" s="490"/>
    </row>
    <row r="401" spans="1:21" s="147" customFormat="1" ht="18.75">
      <c r="A401" s="325"/>
      <c r="B401" s="371"/>
      <c r="C401" s="175"/>
      <c r="D401" s="183"/>
      <c r="E401" s="175"/>
      <c r="F401" s="175"/>
      <c r="G401" s="175"/>
      <c r="H401" s="175"/>
      <c r="I401" s="185"/>
      <c r="J401" s="175"/>
      <c r="K401" s="183"/>
      <c r="L401" s="175"/>
      <c r="M401" s="185"/>
      <c r="N401" s="185"/>
      <c r="O401" s="185"/>
      <c r="P401" s="183"/>
      <c r="Q401" s="183"/>
      <c r="R401" s="183"/>
      <c r="S401" s="183"/>
      <c r="T401" s="183"/>
      <c r="U401" s="490"/>
    </row>
    <row r="402" spans="1:21" s="147" customFormat="1" ht="18.75">
      <c r="A402" s="325"/>
      <c r="B402" s="371"/>
      <c r="C402" s="175"/>
      <c r="D402" s="183"/>
      <c r="E402" s="175"/>
      <c r="F402" s="175"/>
      <c r="G402" s="175"/>
      <c r="H402" s="175"/>
      <c r="I402" s="185"/>
      <c r="J402" s="175"/>
      <c r="K402" s="183"/>
      <c r="L402" s="175"/>
      <c r="M402" s="185"/>
      <c r="N402" s="185"/>
      <c r="O402" s="185"/>
      <c r="P402" s="183"/>
      <c r="Q402" s="183"/>
      <c r="R402" s="183"/>
      <c r="S402" s="183"/>
      <c r="T402" s="175"/>
      <c r="U402" s="490"/>
    </row>
    <row r="403" spans="1:21" s="147" customFormat="1" ht="18.75">
      <c r="A403" s="325"/>
      <c r="B403" s="371"/>
      <c r="C403" s="175"/>
      <c r="D403" s="183"/>
      <c r="E403" s="175"/>
      <c r="F403" s="183"/>
      <c r="G403" s="183"/>
      <c r="H403" s="175"/>
      <c r="I403" s="185"/>
      <c r="J403" s="175"/>
      <c r="K403" s="183"/>
      <c r="L403" s="183"/>
      <c r="M403" s="185"/>
      <c r="N403" s="185"/>
      <c r="O403" s="185"/>
      <c r="P403" s="183"/>
      <c r="Q403" s="183"/>
      <c r="R403" s="183"/>
      <c r="S403" s="183"/>
      <c r="T403" s="183"/>
      <c r="U403" s="490"/>
    </row>
    <row r="404" spans="1:21" s="147" customFormat="1" ht="18.75">
      <c r="A404" s="474"/>
      <c r="B404" s="474"/>
      <c r="C404" s="474"/>
      <c r="D404" s="474"/>
      <c r="E404" s="474"/>
      <c r="F404" s="474"/>
      <c r="G404" s="474"/>
      <c r="H404" s="474"/>
      <c r="I404" s="474"/>
      <c r="J404" s="474"/>
      <c r="K404" s="474"/>
      <c r="L404" s="474"/>
      <c r="M404" s="474"/>
      <c r="N404" s="474"/>
      <c r="O404" s="474"/>
      <c r="P404" s="474"/>
      <c r="Q404" s="474"/>
      <c r="R404" s="474"/>
      <c r="S404" s="474"/>
      <c r="T404" s="481"/>
    </row>
    <row r="405" spans="1:21" s="148" customFormat="1" ht="18.75">
      <c r="A405" s="325"/>
      <c r="B405" s="371"/>
      <c r="C405" s="175"/>
      <c r="D405" s="183"/>
      <c r="E405" s="175"/>
      <c r="F405" s="183"/>
      <c r="G405" s="183"/>
      <c r="H405" s="175"/>
      <c r="I405" s="185"/>
      <c r="J405" s="175"/>
      <c r="K405" s="183"/>
      <c r="L405" s="183"/>
      <c r="M405" s="185"/>
      <c r="N405" s="185"/>
      <c r="O405" s="175"/>
      <c r="P405" s="183"/>
      <c r="Q405" s="183"/>
      <c r="R405" s="183"/>
      <c r="S405" s="183"/>
      <c r="T405" s="183"/>
    </row>
    <row r="406" spans="1:21" s="147" customFormat="1" ht="18.75">
      <c r="A406" s="325"/>
      <c r="B406" s="371"/>
      <c r="C406" s="175"/>
      <c r="D406" s="183"/>
      <c r="E406" s="175"/>
      <c r="F406" s="175"/>
      <c r="G406" s="175"/>
      <c r="H406" s="175"/>
      <c r="I406" s="185"/>
      <c r="J406" s="175"/>
      <c r="K406" s="183"/>
      <c r="L406" s="175"/>
      <c r="M406" s="185"/>
      <c r="N406" s="185"/>
      <c r="O406" s="175"/>
      <c r="P406" s="183"/>
      <c r="Q406" s="183"/>
      <c r="R406" s="183"/>
      <c r="S406" s="183"/>
      <c r="T406" s="183"/>
    </row>
    <row r="407" spans="1:21" s="341" customFormat="1" ht="18.75">
      <c r="A407" s="325"/>
      <c r="B407" s="371"/>
      <c r="C407" s="175"/>
      <c r="D407" s="183"/>
      <c r="E407" s="175"/>
      <c r="F407" s="175"/>
      <c r="G407" s="175"/>
      <c r="H407" s="175"/>
      <c r="I407" s="185"/>
      <c r="J407" s="175"/>
      <c r="K407" s="175"/>
      <c r="L407" s="175"/>
      <c r="M407" s="185"/>
      <c r="N407" s="185"/>
      <c r="O407" s="175"/>
      <c r="P407" s="175"/>
      <c r="Q407" s="175"/>
      <c r="R407" s="183"/>
      <c r="S407" s="183"/>
      <c r="T407" s="183"/>
    </row>
    <row r="408" spans="1:21" s="148" customFormat="1" ht="18.75">
      <c r="A408" s="325"/>
      <c r="B408" s="371"/>
      <c r="C408" s="175"/>
      <c r="D408" s="183"/>
      <c r="E408" s="175"/>
      <c r="F408" s="175"/>
      <c r="G408" s="175"/>
      <c r="H408" s="175"/>
      <c r="I408" s="185"/>
      <c r="J408" s="185"/>
      <c r="K408" s="462"/>
      <c r="L408" s="175"/>
      <c r="M408" s="185"/>
      <c r="N408" s="185"/>
      <c r="O408" s="185"/>
      <c r="P408" s="214"/>
      <c r="Q408" s="214"/>
      <c r="R408" s="175"/>
      <c r="S408" s="175"/>
      <c r="T408" s="175"/>
    </row>
    <row r="409" spans="1:21" s="148" customFormat="1" ht="18.75">
      <c r="A409" s="325"/>
      <c r="B409" s="371"/>
      <c r="C409" s="175"/>
      <c r="D409" s="183"/>
      <c r="E409" s="175"/>
      <c r="F409" s="175"/>
      <c r="G409" s="175"/>
      <c r="H409" s="175"/>
      <c r="I409" s="185"/>
      <c r="J409" s="185"/>
      <c r="K409" s="462"/>
      <c r="L409" s="175"/>
      <c r="M409" s="185"/>
      <c r="N409" s="185"/>
      <c r="O409" s="185"/>
      <c r="P409" s="214"/>
      <c r="Q409" s="214"/>
      <c r="R409" s="175"/>
      <c r="S409" s="175"/>
      <c r="T409" s="175"/>
    </row>
    <row r="410" spans="1:21" s="148" customFormat="1" ht="18.75">
      <c r="A410" s="325"/>
      <c r="B410" s="371"/>
      <c r="C410" s="175"/>
      <c r="D410" s="183"/>
      <c r="E410" s="175"/>
      <c r="F410" s="175"/>
      <c r="G410" s="175"/>
      <c r="H410" s="175"/>
      <c r="I410" s="185"/>
      <c r="J410" s="185"/>
      <c r="K410" s="185"/>
      <c r="L410" s="175"/>
      <c r="M410" s="185"/>
      <c r="N410" s="185"/>
      <c r="O410" s="185"/>
      <c r="P410" s="214"/>
      <c r="Q410" s="214"/>
      <c r="R410" s="175"/>
      <c r="S410" s="175"/>
      <c r="T410" s="175"/>
    </row>
    <row r="411" spans="1:21" s="148" customFormat="1" ht="18.75">
      <c r="A411" s="325"/>
      <c r="B411" s="371"/>
      <c r="C411" s="175"/>
      <c r="D411" s="183"/>
      <c r="E411" s="175"/>
      <c r="F411" s="175"/>
      <c r="G411" s="175"/>
      <c r="H411" s="175"/>
      <c r="I411" s="185"/>
      <c r="J411" s="185"/>
      <c r="K411" s="185"/>
      <c r="L411" s="175"/>
      <c r="M411" s="185"/>
      <c r="N411" s="185"/>
      <c r="O411" s="185"/>
      <c r="P411" s="214"/>
      <c r="Q411" s="214"/>
      <c r="R411" s="175"/>
      <c r="S411" s="175"/>
      <c r="T411" s="175"/>
    </row>
    <row r="412" spans="1:21" s="148" customFormat="1" ht="18.75">
      <c r="A412" s="325"/>
      <c r="B412" s="371"/>
      <c r="C412" s="175"/>
      <c r="D412" s="183"/>
      <c r="E412" s="175"/>
      <c r="F412" s="175"/>
      <c r="G412" s="175"/>
      <c r="H412" s="175"/>
      <c r="I412" s="185"/>
      <c r="J412" s="185"/>
      <c r="K412" s="185"/>
      <c r="L412" s="175"/>
      <c r="M412" s="185"/>
      <c r="N412" s="185"/>
      <c r="O412" s="185"/>
      <c r="P412" s="214"/>
      <c r="Q412" s="214"/>
      <c r="R412" s="175"/>
      <c r="S412" s="175"/>
      <c r="T412" s="175"/>
    </row>
    <row r="413" spans="1:21" s="148" customFormat="1" ht="18.75">
      <c r="A413" s="325"/>
      <c r="B413" s="371"/>
      <c r="C413" s="175"/>
      <c r="D413" s="183"/>
      <c r="E413" s="175"/>
      <c r="F413" s="175"/>
      <c r="G413" s="175"/>
      <c r="H413" s="175"/>
      <c r="I413" s="185"/>
      <c r="J413" s="185"/>
      <c r="K413" s="185"/>
      <c r="L413" s="175"/>
      <c r="M413" s="185"/>
      <c r="N413" s="185"/>
      <c r="O413" s="185"/>
      <c r="P413" s="214"/>
      <c r="Q413" s="214"/>
      <c r="R413" s="175"/>
      <c r="S413" s="175"/>
      <c r="T413" s="175"/>
    </row>
    <row r="414" spans="1:21" s="148" customFormat="1" ht="18.75">
      <c r="A414" s="325"/>
      <c r="B414" s="371"/>
      <c r="C414" s="175"/>
      <c r="D414" s="183"/>
      <c r="E414" s="175"/>
      <c r="F414" s="175"/>
      <c r="G414" s="175"/>
      <c r="H414" s="175"/>
      <c r="I414" s="185"/>
      <c r="J414" s="185"/>
      <c r="K414" s="185"/>
      <c r="L414" s="175"/>
      <c r="M414" s="185"/>
      <c r="N414" s="185"/>
      <c r="O414" s="404"/>
      <c r="P414" s="407"/>
      <c r="Q414" s="407"/>
      <c r="R414" s="231"/>
      <c r="S414" s="175"/>
      <c r="T414" s="175"/>
    </row>
    <row r="415" spans="1:21" s="148" customFormat="1" ht="18.75">
      <c r="A415" s="325"/>
      <c r="B415" s="371"/>
      <c r="C415" s="175"/>
      <c r="D415" s="183"/>
      <c r="E415" s="175"/>
      <c r="F415" s="175"/>
      <c r="G415" s="175"/>
      <c r="H415" s="175"/>
      <c r="I415" s="185"/>
      <c r="J415" s="185"/>
      <c r="K415" s="185"/>
      <c r="L415" s="175"/>
      <c r="M415" s="185"/>
      <c r="N415" s="185"/>
      <c r="O415" s="185"/>
      <c r="P415" s="214"/>
      <c r="Q415" s="174"/>
      <c r="R415" s="175"/>
      <c r="S415" s="175"/>
      <c r="T415" s="175"/>
    </row>
    <row r="416" spans="1:21" s="148" customFormat="1" ht="18.75">
      <c r="A416" s="325"/>
      <c r="B416" s="371"/>
      <c r="C416" s="175"/>
      <c r="D416" s="183"/>
      <c r="E416" s="175"/>
      <c r="F416" s="175"/>
      <c r="G416" s="175"/>
      <c r="H416" s="175"/>
      <c r="I416" s="185"/>
      <c r="J416" s="185"/>
      <c r="K416" s="185"/>
      <c r="L416" s="175"/>
      <c r="M416" s="185"/>
      <c r="N416" s="185"/>
      <c r="O416" s="185"/>
      <c r="P416" s="330"/>
      <c r="Q416" s="225"/>
      <c r="R416" s="175"/>
      <c r="S416" s="175"/>
      <c r="T416" s="175"/>
    </row>
    <row r="417" spans="1:20" s="148" customFormat="1" ht="18.75">
      <c r="A417" s="325"/>
      <c r="B417" s="371"/>
      <c r="C417" s="175"/>
      <c r="D417" s="183"/>
      <c r="E417" s="175"/>
      <c r="F417" s="175"/>
      <c r="G417" s="175"/>
      <c r="H417" s="175"/>
      <c r="I417" s="185"/>
      <c r="J417" s="185"/>
      <c r="K417" s="185"/>
      <c r="L417" s="175"/>
      <c r="M417" s="185"/>
      <c r="N417" s="185"/>
      <c r="O417" s="185"/>
      <c r="P417" s="330"/>
      <c r="Q417" s="225"/>
      <c r="R417" s="231"/>
      <c r="S417" s="231"/>
      <c r="T417" s="231"/>
    </row>
    <row r="418" spans="1:20" s="148" customFormat="1" ht="18.75">
      <c r="A418" s="325"/>
      <c r="B418" s="371"/>
      <c r="C418" s="175"/>
      <c r="D418" s="183"/>
      <c r="E418" s="175"/>
      <c r="F418" s="175"/>
      <c r="G418" s="175"/>
      <c r="H418" s="175"/>
      <c r="I418" s="185"/>
      <c r="J418" s="185"/>
      <c r="K418" s="185"/>
      <c r="L418" s="175"/>
      <c r="M418" s="185"/>
      <c r="N418" s="185"/>
      <c r="O418" s="185"/>
      <c r="P418" s="330"/>
      <c r="Q418" s="225"/>
      <c r="R418" s="175"/>
      <c r="S418" s="175"/>
      <c r="T418" s="175"/>
    </row>
    <row r="419" spans="1:20" s="148" customFormat="1" ht="18.75">
      <c r="A419" s="325"/>
      <c r="B419" s="371"/>
      <c r="C419" s="175"/>
      <c r="D419" s="183"/>
      <c r="E419" s="175"/>
      <c r="F419" s="175"/>
      <c r="G419" s="175"/>
      <c r="H419" s="175"/>
      <c r="I419" s="185"/>
      <c r="J419" s="185"/>
      <c r="K419" s="185"/>
      <c r="L419" s="175"/>
      <c r="M419" s="185"/>
      <c r="N419" s="185"/>
      <c r="O419" s="185"/>
      <c r="P419" s="330"/>
      <c r="Q419" s="225"/>
      <c r="R419" s="175"/>
      <c r="S419" s="175"/>
      <c r="T419" s="175"/>
    </row>
    <row r="420" spans="1:20" s="148" customFormat="1" ht="18.75">
      <c r="A420" s="325"/>
      <c r="B420" s="371"/>
      <c r="C420" s="175"/>
      <c r="D420" s="183"/>
      <c r="E420" s="175"/>
      <c r="F420" s="175"/>
      <c r="G420" s="175"/>
      <c r="H420" s="175"/>
      <c r="I420" s="185"/>
      <c r="J420" s="185"/>
      <c r="K420" s="185"/>
      <c r="L420" s="175"/>
      <c r="M420" s="185"/>
      <c r="N420" s="185"/>
      <c r="O420" s="185"/>
      <c r="P420" s="330"/>
      <c r="Q420" s="225"/>
      <c r="R420" s="231"/>
      <c r="S420" s="231"/>
      <c r="T420" s="231"/>
    </row>
    <row r="421" spans="1:20" s="148" customFormat="1" ht="18.75">
      <c r="A421" s="325"/>
      <c r="B421" s="371"/>
      <c r="C421" s="175"/>
      <c r="D421" s="183"/>
      <c r="E421" s="175"/>
      <c r="F421" s="175"/>
      <c r="G421" s="175"/>
      <c r="H421" s="175"/>
      <c r="I421" s="185"/>
      <c r="J421" s="185"/>
      <c r="K421" s="185"/>
      <c r="L421" s="175"/>
      <c r="M421" s="185"/>
      <c r="N421" s="185"/>
      <c r="O421" s="185"/>
      <c r="P421" s="330"/>
      <c r="Q421" s="225"/>
      <c r="R421" s="175"/>
      <c r="S421" s="175"/>
      <c r="T421" s="175"/>
    </row>
    <row r="422" spans="1:20" s="148" customFormat="1" ht="18.75">
      <c r="A422" s="325"/>
      <c r="B422" s="371"/>
      <c r="C422" s="175"/>
      <c r="D422" s="183"/>
      <c r="E422" s="175"/>
      <c r="F422" s="175"/>
      <c r="G422" s="175"/>
      <c r="H422" s="175"/>
      <c r="I422" s="185"/>
      <c r="J422" s="185"/>
      <c r="K422" s="185"/>
      <c r="L422" s="175"/>
      <c r="M422" s="185"/>
      <c r="N422" s="185"/>
      <c r="O422" s="185"/>
      <c r="P422" s="330"/>
      <c r="Q422" s="225"/>
      <c r="R422" s="175"/>
      <c r="S422" s="175"/>
      <c r="T422" s="175"/>
    </row>
    <row r="423" spans="1:20" s="148" customFormat="1" ht="18.75">
      <c r="A423" s="325"/>
      <c r="B423" s="371"/>
      <c r="C423" s="175"/>
      <c r="D423" s="183"/>
      <c r="E423" s="175"/>
      <c r="F423" s="175"/>
      <c r="G423" s="175"/>
      <c r="H423" s="175"/>
      <c r="I423" s="185"/>
      <c r="J423" s="185"/>
      <c r="K423" s="185"/>
      <c r="L423" s="175"/>
      <c r="M423" s="185"/>
      <c r="N423" s="185"/>
      <c r="O423" s="185"/>
      <c r="P423" s="330"/>
      <c r="Q423" s="225"/>
      <c r="R423" s="231"/>
      <c r="S423" s="231" t="s">
        <v>224</v>
      </c>
      <c r="T423" s="231" t="s">
        <v>224</v>
      </c>
    </row>
    <row r="424" spans="1:20" s="148" customFormat="1" ht="18.75">
      <c r="A424" s="325"/>
      <c r="B424" s="371"/>
      <c r="C424" s="175"/>
      <c r="D424" s="183"/>
      <c r="E424" s="175"/>
      <c r="F424" s="175"/>
      <c r="G424" s="175"/>
      <c r="H424" s="175"/>
      <c r="I424" s="185"/>
      <c r="J424" s="185"/>
      <c r="K424" s="185"/>
      <c r="L424" s="175"/>
      <c r="M424" s="185"/>
      <c r="N424" s="185"/>
      <c r="O424" s="185"/>
      <c r="P424" s="330"/>
      <c r="Q424" s="225"/>
      <c r="R424" s="175"/>
      <c r="S424" s="175" t="s">
        <v>224</v>
      </c>
      <c r="T424" s="175" t="s">
        <v>224</v>
      </c>
    </row>
    <row r="425" spans="1:20" s="148" customFormat="1" ht="18.75">
      <c r="A425" s="325"/>
      <c r="B425" s="371"/>
      <c r="C425" s="175"/>
      <c r="D425" s="183"/>
      <c r="E425" s="175"/>
      <c r="F425" s="175"/>
      <c r="G425" s="175"/>
      <c r="H425" s="175"/>
      <c r="I425" s="185"/>
      <c r="J425" s="185"/>
      <c r="K425" s="185"/>
      <c r="L425" s="175"/>
      <c r="M425" s="185"/>
      <c r="N425" s="185"/>
      <c r="O425" s="185"/>
      <c r="P425" s="330"/>
      <c r="Q425" s="225"/>
      <c r="R425" s="175"/>
      <c r="S425" s="175" t="s">
        <v>224</v>
      </c>
      <c r="T425" s="175" t="s">
        <v>224</v>
      </c>
    </row>
    <row r="426" spans="1:20" s="148" customFormat="1" ht="18.75">
      <c r="A426" s="325"/>
      <c r="B426" s="371"/>
      <c r="C426" s="175"/>
      <c r="D426" s="183"/>
      <c r="E426" s="175"/>
      <c r="F426" s="175"/>
      <c r="G426" s="175"/>
      <c r="H426" s="175"/>
      <c r="I426" s="185"/>
      <c r="J426" s="185"/>
      <c r="K426" s="185"/>
      <c r="L426" s="175"/>
      <c r="M426" s="185"/>
      <c r="N426" s="185"/>
      <c r="O426" s="185"/>
      <c r="P426" s="330"/>
      <c r="Q426" s="225"/>
      <c r="R426" s="231"/>
      <c r="S426" s="231" t="s">
        <v>224</v>
      </c>
      <c r="T426" s="231" t="s">
        <v>224</v>
      </c>
    </row>
    <row r="427" spans="1:20" s="148" customFormat="1" ht="18.75">
      <c r="A427" s="325"/>
      <c r="B427" s="371"/>
      <c r="C427" s="175"/>
      <c r="D427" s="183"/>
      <c r="E427" s="175"/>
      <c r="F427" s="175"/>
      <c r="G427" s="175"/>
      <c r="H427" s="175"/>
      <c r="I427" s="185"/>
      <c r="J427" s="185"/>
      <c r="K427" s="185"/>
      <c r="L427" s="175"/>
      <c r="M427" s="185"/>
      <c r="N427" s="185"/>
      <c r="O427" s="185"/>
      <c r="P427" s="330"/>
      <c r="Q427" s="225"/>
      <c r="R427" s="175"/>
      <c r="S427" s="175"/>
      <c r="T427" s="175"/>
    </row>
    <row r="428" spans="1:20" s="148" customFormat="1" ht="18.75">
      <c r="A428" s="325"/>
      <c r="B428" s="371"/>
      <c r="C428" s="175"/>
      <c r="D428" s="183"/>
      <c r="E428" s="175"/>
      <c r="F428" s="175"/>
      <c r="G428" s="175"/>
      <c r="H428" s="175"/>
      <c r="I428" s="185"/>
      <c r="J428" s="185"/>
      <c r="K428" s="185"/>
      <c r="L428" s="175"/>
      <c r="M428" s="185"/>
      <c r="N428" s="185"/>
      <c r="O428" s="185"/>
      <c r="P428" s="330"/>
      <c r="Q428" s="225"/>
      <c r="R428" s="175"/>
      <c r="S428" s="175"/>
      <c r="T428" s="175"/>
    </row>
    <row r="429" spans="1:20" s="148" customFormat="1" ht="18.75">
      <c r="A429" s="325"/>
      <c r="B429" s="371"/>
      <c r="C429" s="175"/>
      <c r="D429" s="183"/>
      <c r="E429" s="175"/>
      <c r="F429" s="175"/>
      <c r="G429" s="175"/>
      <c r="H429" s="175"/>
      <c r="I429" s="185"/>
      <c r="J429" s="185"/>
      <c r="K429" s="185"/>
      <c r="L429" s="175"/>
      <c r="M429" s="185"/>
      <c r="N429" s="185"/>
      <c r="O429" s="185"/>
      <c r="P429" s="330"/>
      <c r="Q429" s="225"/>
      <c r="R429" s="231"/>
      <c r="S429" s="231"/>
      <c r="T429" s="231"/>
    </row>
    <row r="430" spans="1:20" s="148" customFormat="1" ht="18.75">
      <c r="A430" s="325"/>
      <c r="B430" s="371"/>
      <c r="C430" s="175"/>
      <c r="D430" s="183"/>
      <c r="E430" s="175"/>
      <c r="F430" s="175"/>
      <c r="G430" s="175"/>
      <c r="H430" s="175"/>
      <c r="I430" s="185"/>
      <c r="J430" s="185"/>
      <c r="K430" s="185"/>
      <c r="L430" s="175"/>
      <c r="M430" s="185"/>
      <c r="N430" s="185"/>
      <c r="O430" s="400"/>
      <c r="P430" s="330"/>
      <c r="Q430" s="225"/>
      <c r="R430" s="175"/>
      <c r="S430" s="175"/>
      <c r="T430" s="175"/>
    </row>
    <row r="431" spans="1:20" s="148" customFormat="1" ht="18.75">
      <c r="A431" s="325"/>
      <c r="B431" s="371"/>
      <c r="C431" s="175"/>
      <c r="D431" s="183"/>
      <c r="E431" s="175"/>
      <c r="F431" s="175"/>
      <c r="G431" s="175"/>
      <c r="H431" s="175"/>
      <c r="I431" s="185"/>
      <c r="J431" s="185"/>
      <c r="K431" s="185"/>
      <c r="L431" s="175"/>
      <c r="M431" s="185"/>
      <c r="N431" s="185"/>
      <c r="O431" s="400"/>
      <c r="P431" s="330"/>
      <c r="Q431" s="225"/>
      <c r="R431" s="175"/>
      <c r="S431" s="175"/>
      <c r="T431" s="175"/>
    </row>
    <row r="432" spans="1:20" s="147" customFormat="1" ht="18.75">
      <c r="A432" s="482"/>
      <c r="B432" s="483"/>
      <c r="C432" s="483"/>
      <c r="D432" s="483"/>
      <c r="E432" s="483"/>
      <c r="F432" s="483"/>
      <c r="G432" s="483"/>
      <c r="H432" s="483"/>
      <c r="I432" s="483"/>
      <c r="J432" s="483"/>
      <c r="K432" s="483"/>
      <c r="L432" s="483"/>
      <c r="M432" s="483"/>
      <c r="N432" s="483"/>
      <c r="O432" s="483"/>
      <c r="P432" s="483"/>
      <c r="Q432" s="483"/>
      <c r="R432" s="483"/>
      <c r="S432" s="483"/>
      <c r="T432" s="491"/>
    </row>
    <row r="433" spans="1:20" s="342" customFormat="1" ht="18.75">
      <c r="A433" s="482"/>
      <c r="B433" s="483"/>
      <c r="C433" s="483"/>
      <c r="D433" s="483"/>
      <c r="E433" s="483"/>
      <c r="F433" s="483"/>
      <c r="G433" s="483"/>
      <c r="H433" s="483"/>
      <c r="I433" s="483"/>
      <c r="J433" s="483"/>
      <c r="K433" s="483"/>
      <c r="L433" s="483"/>
      <c r="M433" s="483"/>
      <c r="N433" s="483"/>
      <c r="O433" s="483"/>
      <c r="P433" s="483"/>
      <c r="Q433" s="483"/>
      <c r="R433" s="483"/>
      <c r="S433" s="483"/>
      <c r="T433" s="491"/>
    </row>
    <row r="434" spans="1:20" s="148" customFormat="1" ht="18.75">
      <c r="A434" s="325"/>
      <c r="B434" s="371"/>
      <c r="C434" s="175"/>
      <c r="D434" s="183"/>
      <c r="E434" s="175"/>
      <c r="F434" s="175"/>
      <c r="G434" s="175"/>
      <c r="H434" s="175"/>
      <c r="I434" s="185"/>
      <c r="J434" s="175"/>
      <c r="K434" s="185"/>
      <c r="L434" s="185"/>
      <c r="M434" s="185"/>
      <c r="N434" s="185"/>
      <c r="O434" s="175"/>
      <c r="P434" s="488"/>
      <c r="Q434" s="488"/>
      <c r="R434" s="175"/>
      <c r="S434" s="175"/>
      <c r="T434" s="183"/>
    </row>
    <row r="435" spans="1:20" s="148" customFormat="1" ht="18.75">
      <c r="A435" s="325"/>
      <c r="B435" s="371"/>
      <c r="C435" s="484"/>
      <c r="D435" s="183"/>
      <c r="E435" s="185"/>
      <c r="F435" s="185"/>
      <c r="G435" s="185"/>
      <c r="H435" s="175"/>
      <c r="I435" s="185"/>
      <c r="J435" s="185"/>
      <c r="K435" s="462"/>
      <c r="L435" s="185"/>
      <c r="M435" s="185"/>
      <c r="N435" s="185"/>
      <c r="O435" s="175"/>
      <c r="P435" s="489"/>
      <c r="Q435" s="214"/>
      <c r="R435" s="175"/>
      <c r="S435" s="175"/>
      <c r="T435" s="183"/>
    </row>
    <row r="436" spans="1:20" s="148" customFormat="1" ht="18.75">
      <c r="A436" s="325"/>
      <c r="B436" s="371"/>
      <c r="C436" s="484"/>
      <c r="D436" s="183"/>
      <c r="E436" s="185"/>
      <c r="F436" s="185"/>
      <c r="G436" s="185"/>
      <c r="H436" s="175"/>
      <c r="I436" s="185"/>
      <c r="J436" s="185"/>
      <c r="K436" s="462"/>
      <c r="L436" s="185"/>
      <c r="M436" s="185"/>
      <c r="N436" s="185"/>
      <c r="O436" s="175"/>
      <c r="P436" s="206"/>
      <c r="Q436" s="214"/>
      <c r="R436" s="175"/>
      <c r="S436" s="175"/>
      <c r="T436" s="175"/>
    </row>
    <row r="437" spans="1:20" s="148" customFormat="1" ht="18.75">
      <c r="A437" s="325"/>
      <c r="B437" s="371"/>
      <c r="C437" s="484"/>
      <c r="D437" s="183"/>
      <c r="E437" s="185"/>
      <c r="F437" s="185"/>
      <c r="G437" s="185"/>
      <c r="H437" s="175"/>
      <c r="I437" s="185"/>
      <c r="J437" s="185"/>
      <c r="K437" s="462"/>
      <c r="L437" s="185"/>
      <c r="M437" s="185"/>
      <c r="N437" s="185"/>
      <c r="O437" s="175"/>
      <c r="P437" s="206"/>
      <c r="Q437" s="214"/>
      <c r="R437" s="175"/>
      <c r="S437" s="175"/>
      <c r="T437" s="175"/>
    </row>
    <row r="438" spans="1:20" s="148" customFormat="1" ht="18.75">
      <c r="A438" s="325"/>
      <c r="B438" s="371"/>
      <c r="C438" s="484"/>
      <c r="D438" s="183"/>
      <c r="E438" s="185"/>
      <c r="F438" s="185"/>
      <c r="G438" s="185"/>
      <c r="H438" s="175"/>
      <c r="I438" s="185"/>
      <c r="J438" s="185"/>
      <c r="K438" s="462"/>
      <c r="L438" s="185"/>
      <c r="M438" s="185"/>
      <c r="N438" s="185"/>
      <c r="O438" s="175"/>
      <c r="P438" s="206"/>
      <c r="Q438" s="214"/>
      <c r="R438" s="175"/>
      <c r="S438" s="175"/>
      <c r="T438" s="175"/>
    </row>
    <row r="439" spans="1:20" s="148" customFormat="1" ht="18.75">
      <c r="A439" s="325"/>
      <c r="B439" s="371"/>
      <c r="C439" s="484"/>
      <c r="D439" s="183"/>
      <c r="E439" s="185"/>
      <c r="F439" s="185"/>
      <c r="G439" s="185"/>
      <c r="H439" s="175"/>
      <c r="I439" s="185"/>
      <c r="J439" s="185"/>
      <c r="K439" s="462"/>
      <c r="L439" s="185"/>
      <c r="M439" s="185"/>
      <c r="N439" s="185"/>
      <c r="O439" s="175"/>
      <c r="P439" s="206"/>
      <c r="Q439" s="214"/>
      <c r="R439" s="175"/>
      <c r="S439" s="175"/>
      <c r="T439" s="175"/>
    </row>
    <row r="440" spans="1:20" s="148" customFormat="1" ht="18.75">
      <c r="A440" s="325"/>
      <c r="B440" s="371"/>
      <c r="C440" s="484"/>
      <c r="D440" s="183"/>
      <c r="E440" s="185"/>
      <c r="F440" s="185"/>
      <c r="G440" s="185"/>
      <c r="H440" s="175"/>
      <c r="I440" s="185"/>
      <c r="J440" s="185"/>
      <c r="K440" s="462"/>
      <c r="L440" s="185"/>
      <c r="M440" s="185"/>
      <c r="N440" s="185"/>
      <c r="O440" s="175"/>
      <c r="P440" s="206"/>
      <c r="Q440" s="214"/>
      <c r="R440" s="175"/>
      <c r="S440" s="175"/>
      <c r="T440" s="175"/>
    </row>
    <row r="441" spans="1:20" s="148" customFormat="1" ht="18.75">
      <c r="A441" s="325"/>
      <c r="B441" s="371"/>
      <c r="C441" s="484"/>
      <c r="D441" s="183"/>
      <c r="E441" s="185"/>
      <c r="F441" s="185"/>
      <c r="G441" s="185"/>
      <c r="H441" s="175"/>
      <c r="I441" s="185"/>
      <c r="J441" s="185"/>
      <c r="K441" s="462"/>
      <c r="L441" s="185"/>
      <c r="M441" s="185"/>
      <c r="N441" s="185"/>
      <c r="O441" s="175"/>
      <c r="P441" s="206"/>
      <c r="Q441" s="214"/>
      <c r="R441" s="175"/>
      <c r="S441" s="175"/>
      <c r="T441" s="175"/>
    </row>
    <row r="442" spans="1:20" s="148" customFormat="1" ht="18.75">
      <c r="A442" s="325"/>
      <c r="B442" s="371"/>
      <c r="C442" s="484"/>
      <c r="D442" s="183"/>
      <c r="E442" s="185"/>
      <c r="F442" s="185"/>
      <c r="G442" s="185"/>
      <c r="H442" s="175"/>
      <c r="I442" s="185"/>
      <c r="J442" s="185"/>
      <c r="K442" s="462"/>
      <c r="L442" s="185"/>
      <c r="M442" s="185"/>
      <c r="N442" s="185"/>
      <c r="O442" s="175"/>
      <c r="P442" s="206"/>
      <c r="Q442" s="214"/>
      <c r="R442" s="175"/>
      <c r="S442" s="175"/>
      <c r="T442" s="175"/>
    </row>
    <row r="443" spans="1:20" s="148" customFormat="1" ht="18.75">
      <c r="A443" s="325"/>
      <c r="B443" s="371"/>
      <c r="C443" s="484"/>
      <c r="D443" s="183"/>
      <c r="E443" s="185"/>
      <c r="F443" s="185"/>
      <c r="G443" s="185"/>
      <c r="H443" s="175"/>
      <c r="I443" s="185"/>
      <c r="J443" s="185"/>
      <c r="K443" s="462"/>
      <c r="L443" s="185"/>
      <c r="M443" s="185"/>
      <c r="N443" s="185"/>
      <c r="O443" s="175"/>
      <c r="P443" s="206"/>
      <c r="Q443" s="214"/>
      <c r="R443" s="175"/>
      <c r="S443" s="175"/>
      <c r="T443" s="175"/>
    </row>
    <row r="444" spans="1:20" s="148" customFormat="1" ht="18.75">
      <c r="A444" s="325"/>
      <c r="B444" s="371"/>
      <c r="C444" s="484"/>
      <c r="D444" s="183"/>
      <c r="E444" s="185"/>
      <c r="F444" s="185"/>
      <c r="G444" s="185"/>
      <c r="H444" s="175"/>
      <c r="I444" s="185"/>
      <c r="J444" s="185"/>
      <c r="K444" s="462"/>
      <c r="L444" s="185"/>
      <c r="M444" s="185"/>
      <c r="N444" s="185"/>
      <c r="O444" s="175"/>
      <c r="P444" s="206"/>
      <c r="Q444" s="214"/>
      <c r="R444" s="175"/>
      <c r="S444" s="175"/>
      <c r="T444" s="175"/>
    </row>
    <row r="445" spans="1:20" s="148" customFormat="1" ht="18.75">
      <c r="A445" s="325"/>
      <c r="B445" s="371"/>
      <c r="C445" s="484"/>
      <c r="D445" s="183"/>
      <c r="E445" s="185"/>
      <c r="F445" s="185"/>
      <c r="G445" s="185"/>
      <c r="H445" s="175"/>
      <c r="I445" s="185"/>
      <c r="J445" s="185"/>
      <c r="K445" s="462"/>
      <c r="L445" s="185"/>
      <c r="M445" s="185"/>
      <c r="N445" s="185"/>
      <c r="O445" s="175"/>
      <c r="P445" s="206"/>
      <c r="Q445" s="214"/>
      <c r="R445" s="175"/>
      <c r="S445" s="175"/>
      <c r="T445" s="175"/>
    </row>
    <row r="446" spans="1:20" s="148" customFormat="1" ht="18.75">
      <c r="A446" s="325"/>
      <c r="B446" s="371"/>
      <c r="C446" s="484"/>
      <c r="D446" s="183"/>
      <c r="E446" s="185"/>
      <c r="F446" s="185"/>
      <c r="G446" s="185"/>
      <c r="H446" s="175"/>
      <c r="I446" s="185"/>
      <c r="J446" s="185"/>
      <c r="K446" s="462"/>
      <c r="L446" s="185"/>
      <c r="M446" s="185"/>
      <c r="N446" s="185"/>
      <c r="O446" s="175"/>
      <c r="P446" s="206"/>
      <c r="Q446" s="214"/>
      <c r="R446" s="175"/>
      <c r="S446" s="175"/>
      <c r="T446" s="175"/>
    </row>
    <row r="447" spans="1:20" s="148" customFormat="1" ht="18.75">
      <c r="A447" s="325"/>
      <c r="B447" s="371"/>
      <c r="C447" s="484"/>
      <c r="D447" s="183"/>
      <c r="E447" s="185"/>
      <c r="F447" s="185"/>
      <c r="G447" s="185"/>
      <c r="H447" s="175"/>
      <c r="I447" s="185"/>
      <c r="J447" s="185"/>
      <c r="K447" s="462"/>
      <c r="L447" s="185"/>
      <c r="M447" s="185"/>
      <c r="N447" s="185"/>
      <c r="O447" s="175"/>
      <c r="P447" s="206"/>
      <c r="Q447" s="214"/>
      <c r="R447" s="175"/>
      <c r="S447" s="175"/>
      <c r="T447" s="175"/>
    </row>
    <row r="448" spans="1:20" s="148" customFormat="1" ht="18.75">
      <c r="A448" s="485"/>
      <c r="B448" s="486"/>
      <c r="C448" s="486"/>
      <c r="D448" s="486"/>
      <c r="E448" s="486"/>
      <c r="F448" s="486"/>
      <c r="G448" s="486"/>
      <c r="H448" s="486"/>
      <c r="I448" s="486"/>
      <c r="J448" s="486"/>
      <c r="K448" s="486"/>
      <c r="L448" s="486"/>
      <c r="M448" s="486"/>
      <c r="N448" s="486"/>
      <c r="O448" s="486"/>
      <c r="P448" s="486"/>
      <c r="Q448" s="486"/>
      <c r="R448" s="486"/>
      <c r="S448" s="486"/>
      <c r="T448" s="492"/>
    </row>
    <row r="449" spans="1:20" s="148" customFormat="1" ht="18.75">
      <c r="A449" s="325"/>
      <c r="B449" s="371"/>
      <c r="C449" s="175"/>
      <c r="D449" s="183"/>
      <c r="E449" s="185"/>
      <c r="F449" s="185"/>
      <c r="G449" s="185"/>
      <c r="H449" s="175"/>
      <c r="I449" s="185"/>
      <c r="J449" s="185"/>
      <c r="K449" s="462"/>
      <c r="L449" s="175"/>
      <c r="M449" s="185"/>
      <c r="N449" s="185"/>
      <c r="O449" s="185"/>
      <c r="P449" s="206"/>
      <c r="Q449" s="214"/>
      <c r="R449" s="175"/>
      <c r="S449" s="175"/>
      <c r="T449" s="183"/>
    </row>
    <row r="450" spans="1:20" s="148" customFormat="1" ht="18.75">
      <c r="A450" s="325"/>
      <c r="B450" s="371"/>
      <c r="C450" s="175"/>
      <c r="D450" s="183"/>
      <c r="E450" s="175"/>
      <c r="F450" s="185"/>
      <c r="G450" s="185"/>
      <c r="H450" s="175"/>
      <c r="I450" s="185"/>
      <c r="J450" s="185"/>
      <c r="K450" s="462"/>
      <c r="L450" s="175"/>
      <c r="M450" s="185"/>
      <c r="N450" s="185"/>
      <c r="O450" s="185"/>
      <c r="P450" s="214"/>
      <c r="Q450" s="214"/>
      <c r="R450" s="175"/>
      <c r="S450" s="175"/>
      <c r="T450" s="183"/>
    </row>
    <row r="451" spans="1:20" s="148" customFormat="1" ht="18.75">
      <c r="A451" s="325"/>
      <c r="B451" s="371"/>
      <c r="C451" s="175"/>
      <c r="D451" s="183"/>
      <c r="E451" s="175"/>
      <c r="F451" s="175"/>
      <c r="G451" s="175"/>
      <c r="H451" s="175"/>
      <c r="I451" s="185"/>
      <c r="J451" s="185"/>
      <c r="K451" s="462"/>
      <c r="L451" s="175"/>
      <c r="M451" s="185"/>
      <c r="N451" s="185"/>
      <c r="O451" s="185"/>
      <c r="P451" s="214"/>
      <c r="Q451" s="214"/>
      <c r="R451" s="495"/>
      <c r="S451" s="175"/>
      <c r="T451" s="183"/>
    </row>
    <row r="452" spans="1:20" s="148" customFormat="1" ht="18.75">
      <c r="A452" s="325"/>
      <c r="B452" s="371"/>
      <c r="C452" s="175"/>
      <c r="D452" s="183"/>
      <c r="E452" s="175"/>
      <c r="F452" s="175"/>
      <c r="G452" s="175"/>
      <c r="H452" s="175"/>
      <c r="I452" s="185"/>
      <c r="J452" s="185"/>
      <c r="K452" s="462"/>
      <c r="L452" s="175"/>
      <c r="M452" s="185"/>
      <c r="N452" s="185"/>
      <c r="O452" s="185"/>
      <c r="P452" s="214"/>
      <c r="Q452" s="214"/>
      <c r="R452" s="495"/>
      <c r="S452" s="495"/>
      <c r="T452" s="495"/>
    </row>
    <row r="453" spans="1:20" s="148" customFormat="1" ht="18.75">
      <c r="A453" s="482"/>
      <c r="B453" s="483"/>
      <c r="C453" s="483"/>
      <c r="D453" s="483"/>
      <c r="E453" s="483"/>
      <c r="F453" s="483"/>
      <c r="G453" s="483"/>
      <c r="H453" s="483"/>
      <c r="I453" s="483"/>
      <c r="J453" s="483"/>
      <c r="K453" s="483"/>
      <c r="L453" s="483"/>
      <c r="M453" s="483"/>
      <c r="N453" s="483"/>
      <c r="O453" s="483"/>
      <c r="P453" s="483"/>
      <c r="Q453" s="483"/>
      <c r="R453" s="483"/>
      <c r="S453" s="483"/>
      <c r="T453" s="491"/>
    </row>
    <row r="454" spans="1:20" s="315" customFormat="1" ht="18.75">
      <c r="A454" s="325"/>
      <c r="B454" s="371"/>
      <c r="C454" s="175"/>
      <c r="D454" s="183"/>
      <c r="E454" s="175"/>
      <c r="F454" s="185"/>
      <c r="G454" s="185"/>
      <c r="H454" s="175"/>
      <c r="I454" s="185"/>
      <c r="J454" s="185"/>
      <c r="K454" s="185"/>
      <c r="L454" s="185"/>
      <c r="M454" s="185"/>
      <c r="N454" s="185"/>
      <c r="O454" s="185"/>
      <c r="P454" s="206"/>
      <c r="Q454" s="214"/>
      <c r="R454" s="175"/>
      <c r="S454" s="175"/>
      <c r="T454" s="183"/>
    </row>
    <row r="455" spans="1:20" s="148" customFormat="1" ht="18.75">
      <c r="A455" s="325"/>
      <c r="B455" s="371"/>
      <c r="C455" s="175"/>
      <c r="D455" s="183"/>
      <c r="E455" s="175"/>
      <c r="F455" s="185"/>
      <c r="G455" s="185"/>
      <c r="H455" s="175"/>
      <c r="I455" s="185"/>
      <c r="J455" s="185"/>
      <c r="K455" s="185"/>
      <c r="L455" s="185"/>
      <c r="M455" s="185"/>
      <c r="N455" s="185"/>
      <c r="O455" s="185"/>
      <c r="P455" s="206"/>
      <c r="Q455" s="214"/>
      <c r="R455" s="175"/>
      <c r="S455" s="175"/>
      <c r="T455" s="183"/>
    </row>
    <row r="456" spans="1:20" s="148" customFormat="1" ht="18.75">
      <c r="A456" s="325"/>
      <c r="B456" s="371"/>
      <c r="C456" s="175"/>
      <c r="D456" s="183"/>
      <c r="E456" s="175"/>
      <c r="F456" s="185"/>
      <c r="G456" s="185"/>
      <c r="H456" s="175"/>
      <c r="I456" s="185"/>
      <c r="J456" s="185"/>
      <c r="K456" s="185"/>
      <c r="L456" s="185"/>
      <c r="M456" s="185"/>
      <c r="N456" s="185"/>
      <c r="O456" s="185"/>
      <c r="P456" s="206"/>
      <c r="Q456" s="214"/>
      <c r="R456" s="175"/>
      <c r="S456" s="175"/>
      <c r="T456" s="183"/>
    </row>
    <row r="457" spans="1:20" s="148" customFormat="1" ht="18.75">
      <c r="A457" s="325"/>
      <c r="B457" s="371"/>
      <c r="C457" s="175"/>
      <c r="D457" s="183"/>
      <c r="E457" s="175"/>
      <c r="F457" s="185"/>
      <c r="G457" s="185"/>
      <c r="H457" s="175"/>
      <c r="I457" s="185"/>
      <c r="J457" s="185"/>
      <c r="K457" s="185"/>
      <c r="L457" s="185"/>
      <c r="M457" s="185"/>
      <c r="N457" s="185"/>
      <c r="O457" s="185"/>
      <c r="P457" s="206"/>
      <c r="Q457" s="214"/>
      <c r="R457" s="175"/>
      <c r="S457" s="175"/>
      <c r="T457" s="183"/>
    </row>
    <row r="458" spans="1:20" s="148" customFormat="1" ht="18.75">
      <c r="A458" s="325"/>
      <c r="B458" s="371"/>
      <c r="C458" s="175"/>
      <c r="D458" s="183"/>
      <c r="E458" s="175"/>
      <c r="F458" s="185"/>
      <c r="G458" s="185"/>
      <c r="H458" s="175"/>
      <c r="I458" s="185"/>
      <c r="J458" s="185"/>
      <c r="K458" s="185"/>
      <c r="L458" s="185"/>
      <c r="M458" s="185"/>
      <c r="N458" s="185"/>
      <c r="O458" s="185"/>
      <c r="P458" s="206"/>
      <c r="Q458" s="214"/>
      <c r="R458" s="175"/>
      <c r="S458" s="175"/>
      <c r="T458" s="175"/>
    </row>
    <row r="459" spans="1:20" s="148" customFormat="1" ht="18.75">
      <c r="A459" s="325"/>
      <c r="B459" s="371"/>
      <c r="C459" s="175"/>
      <c r="D459" s="183"/>
      <c r="E459" s="175"/>
      <c r="F459" s="185"/>
      <c r="G459" s="185"/>
      <c r="H459" s="175"/>
      <c r="I459" s="185"/>
      <c r="J459" s="185"/>
      <c r="K459" s="185"/>
      <c r="L459" s="185"/>
      <c r="M459" s="185"/>
      <c r="N459" s="185"/>
      <c r="O459" s="185"/>
      <c r="P459" s="206"/>
      <c r="Q459" s="214"/>
      <c r="R459" s="175"/>
      <c r="S459" s="175"/>
      <c r="T459" s="175"/>
    </row>
    <row r="460" spans="1:20" s="148" customFormat="1" ht="18.75">
      <c r="A460" s="325"/>
      <c r="B460" s="371"/>
      <c r="C460" s="175"/>
      <c r="D460" s="183"/>
      <c r="E460" s="175"/>
      <c r="F460" s="185"/>
      <c r="G460" s="185"/>
      <c r="H460" s="175"/>
      <c r="I460" s="185"/>
      <c r="J460" s="185"/>
      <c r="K460" s="185"/>
      <c r="L460" s="185"/>
      <c r="M460" s="185"/>
      <c r="N460" s="185"/>
      <c r="O460" s="185"/>
      <c r="P460" s="206"/>
      <c r="Q460" s="214"/>
      <c r="R460" s="175"/>
      <c r="S460" s="175"/>
      <c r="T460" s="175"/>
    </row>
    <row r="464" spans="1:20" s="343" customFormat="1" ht="23.25" customHeight="1">
      <c r="A464" s="543"/>
      <c r="B464" s="543"/>
      <c r="P464" s="494"/>
      <c r="Q464" s="494"/>
    </row>
    <row r="465" spans="1:20" s="343" customFormat="1" ht="18" customHeight="1">
      <c r="A465" s="543"/>
      <c r="B465" s="543"/>
      <c r="P465" s="494"/>
      <c r="Q465" s="494"/>
    </row>
    <row r="466" spans="1:20" s="343" customFormat="1" ht="18.75">
      <c r="A466" s="493"/>
      <c r="B466" s="493"/>
      <c r="P466" s="494"/>
      <c r="Q466" s="494"/>
      <c r="S466" s="544"/>
      <c r="T466" s="544"/>
    </row>
    <row r="467" spans="1:20" s="343" customFormat="1" ht="18.75">
      <c r="P467" s="494"/>
      <c r="Q467" s="494"/>
    </row>
  </sheetData>
  <autoFilter ref="A5:T460">
    <extLst/>
  </autoFilter>
  <mergeCells count="777">
    <mergeCell ref="T211:T212"/>
    <mergeCell ref="T260:T262"/>
    <mergeCell ref="T266:T267"/>
    <mergeCell ref="T149:T150"/>
    <mergeCell ref="T151:T152"/>
    <mergeCell ref="T153:T154"/>
    <mergeCell ref="T164:T165"/>
    <mergeCell ref="T170:T171"/>
    <mergeCell ref="T172:T173"/>
    <mergeCell ref="T177:T178"/>
    <mergeCell ref="T179:T180"/>
    <mergeCell ref="T186:T187"/>
    <mergeCell ref="T125:T126"/>
    <mergeCell ref="T129:T130"/>
    <mergeCell ref="T131:T132"/>
    <mergeCell ref="T134:T135"/>
    <mergeCell ref="T137:T138"/>
    <mergeCell ref="T139:T140"/>
    <mergeCell ref="T141:T142"/>
    <mergeCell ref="T143:T144"/>
    <mergeCell ref="T146:T147"/>
    <mergeCell ref="S266:S267"/>
    <mergeCell ref="T47:T48"/>
    <mergeCell ref="T58:T59"/>
    <mergeCell ref="T61:T62"/>
    <mergeCell ref="T64:T65"/>
    <mergeCell ref="T66:T67"/>
    <mergeCell ref="T72:T73"/>
    <mergeCell ref="T74:T75"/>
    <mergeCell ref="T79:T80"/>
    <mergeCell ref="T82:T83"/>
    <mergeCell ref="T84:T85"/>
    <mergeCell ref="T86:T87"/>
    <mergeCell ref="T89:T90"/>
    <mergeCell ref="T91:T92"/>
    <mergeCell ref="T93:T94"/>
    <mergeCell ref="T95:T96"/>
    <mergeCell ref="T97:T98"/>
    <mergeCell ref="T99:T100"/>
    <mergeCell ref="T101:T102"/>
    <mergeCell ref="T103:T104"/>
    <mergeCell ref="T105:T106"/>
    <mergeCell ref="T107:T108"/>
    <mergeCell ref="T120:T121"/>
    <mergeCell ref="T123:T124"/>
    <mergeCell ref="S153:S154"/>
    <mergeCell ref="S164:S165"/>
    <mergeCell ref="S170:S171"/>
    <mergeCell ref="S172:S173"/>
    <mergeCell ref="S177:S178"/>
    <mergeCell ref="S179:S180"/>
    <mergeCell ref="S186:S187"/>
    <mergeCell ref="S211:S212"/>
    <mergeCell ref="S260:S262"/>
    <mergeCell ref="S131:S132"/>
    <mergeCell ref="S134:S135"/>
    <mergeCell ref="S137:S138"/>
    <mergeCell ref="S139:S140"/>
    <mergeCell ref="S141:S142"/>
    <mergeCell ref="S143:S144"/>
    <mergeCell ref="S146:S147"/>
    <mergeCell ref="S149:S150"/>
    <mergeCell ref="S151:S152"/>
    <mergeCell ref="S99:S100"/>
    <mergeCell ref="S101:S102"/>
    <mergeCell ref="S103:S104"/>
    <mergeCell ref="S105:S106"/>
    <mergeCell ref="S107:S108"/>
    <mergeCell ref="S120:S121"/>
    <mergeCell ref="S123:S124"/>
    <mergeCell ref="S125:S126"/>
    <mergeCell ref="S129:S130"/>
    <mergeCell ref="R170:R171"/>
    <mergeCell ref="R172:R173"/>
    <mergeCell ref="R177:R178"/>
    <mergeCell ref="R179:R180"/>
    <mergeCell ref="R186:R187"/>
    <mergeCell ref="R211:R212"/>
    <mergeCell ref="R260:R262"/>
    <mergeCell ref="R266:R267"/>
    <mergeCell ref="S47:S48"/>
    <mergeCell ref="S58:S59"/>
    <mergeCell ref="S61:S62"/>
    <mergeCell ref="S64:S65"/>
    <mergeCell ref="S66:S67"/>
    <mergeCell ref="S72:S73"/>
    <mergeCell ref="S74:S75"/>
    <mergeCell ref="S79:S80"/>
    <mergeCell ref="S82:S83"/>
    <mergeCell ref="S84:S85"/>
    <mergeCell ref="S86:S87"/>
    <mergeCell ref="S89:S90"/>
    <mergeCell ref="S91:S92"/>
    <mergeCell ref="S93:S94"/>
    <mergeCell ref="S95:S96"/>
    <mergeCell ref="S97:S98"/>
    <mergeCell ref="R137:R138"/>
    <mergeCell ref="R139:R140"/>
    <mergeCell ref="R141:R142"/>
    <mergeCell ref="R143:R144"/>
    <mergeCell ref="R146:R147"/>
    <mergeCell ref="R149:R150"/>
    <mergeCell ref="R151:R152"/>
    <mergeCell ref="R153:R154"/>
    <mergeCell ref="R164:R165"/>
    <mergeCell ref="R103:R104"/>
    <mergeCell ref="R105:R106"/>
    <mergeCell ref="R107:R108"/>
    <mergeCell ref="R120:R121"/>
    <mergeCell ref="R123:R124"/>
    <mergeCell ref="R125:R126"/>
    <mergeCell ref="R129:R130"/>
    <mergeCell ref="R131:R132"/>
    <mergeCell ref="R134:R135"/>
    <mergeCell ref="R84:R85"/>
    <mergeCell ref="R86:R87"/>
    <mergeCell ref="R89:R90"/>
    <mergeCell ref="R91:R92"/>
    <mergeCell ref="R93:R94"/>
    <mergeCell ref="R95:R96"/>
    <mergeCell ref="R97:R98"/>
    <mergeCell ref="R99:R100"/>
    <mergeCell ref="R101:R102"/>
    <mergeCell ref="R47:R48"/>
    <mergeCell ref="R58:R59"/>
    <mergeCell ref="R61:R62"/>
    <mergeCell ref="R64:R65"/>
    <mergeCell ref="R66:R67"/>
    <mergeCell ref="R72:R73"/>
    <mergeCell ref="R74:R75"/>
    <mergeCell ref="R79:R80"/>
    <mergeCell ref="R82:R83"/>
    <mergeCell ref="Q164:Q165"/>
    <mergeCell ref="Q170:Q171"/>
    <mergeCell ref="Q172:Q173"/>
    <mergeCell ref="Q177:Q178"/>
    <mergeCell ref="Q179:Q180"/>
    <mergeCell ref="Q186:Q187"/>
    <mergeCell ref="Q211:Q212"/>
    <mergeCell ref="Q260:Q262"/>
    <mergeCell ref="Q266:Q267"/>
    <mergeCell ref="Q134:Q135"/>
    <mergeCell ref="Q137:Q138"/>
    <mergeCell ref="Q139:Q140"/>
    <mergeCell ref="Q141:Q142"/>
    <mergeCell ref="Q143:Q144"/>
    <mergeCell ref="Q146:Q147"/>
    <mergeCell ref="Q149:Q150"/>
    <mergeCell ref="Q151:Q152"/>
    <mergeCell ref="Q153:Q154"/>
    <mergeCell ref="Q101:Q102"/>
    <mergeCell ref="Q103:Q104"/>
    <mergeCell ref="Q105:Q106"/>
    <mergeCell ref="Q107:Q108"/>
    <mergeCell ref="Q120:Q121"/>
    <mergeCell ref="Q123:Q124"/>
    <mergeCell ref="Q125:Q126"/>
    <mergeCell ref="Q129:Q130"/>
    <mergeCell ref="Q131:Q132"/>
    <mergeCell ref="O179:O180"/>
    <mergeCell ref="O186:O187"/>
    <mergeCell ref="O211:O212"/>
    <mergeCell ref="O260:O262"/>
    <mergeCell ref="O266:O267"/>
    <mergeCell ref="P260:P262"/>
    <mergeCell ref="P266:P267"/>
    <mergeCell ref="Q47:Q48"/>
    <mergeCell ref="Q58:Q59"/>
    <mergeCell ref="Q61:Q62"/>
    <mergeCell ref="Q64:Q65"/>
    <mergeCell ref="Q66:Q67"/>
    <mergeCell ref="Q72:Q73"/>
    <mergeCell ref="Q74:Q75"/>
    <mergeCell ref="Q79:Q80"/>
    <mergeCell ref="Q82:Q83"/>
    <mergeCell ref="Q84:Q85"/>
    <mergeCell ref="Q86:Q87"/>
    <mergeCell ref="Q89:Q90"/>
    <mergeCell ref="Q91:Q92"/>
    <mergeCell ref="Q93:Q94"/>
    <mergeCell ref="Q95:Q96"/>
    <mergeCell ref="Q97:Q98"/>
    <mergeCell ref="Q99:Q100"/>
    <mergeCell ref="O146:O147"/>
    <mergeCell ref="O149:O150"/>
    <mergeCell ref="O151:O152"/>
    <mergeCell ref="O153:O154"/>
    <mergeCell ref="O164:O165"/>
    <mergeCell ref="O168:O169"/>
    <mergeCell ref="O170:O171"/>
    <mergeCell ref="O172:O173"/>
    <mergeCell ref="O177:O178"/>
    <mergeCell ref="O123:O124"/>
    <mergeCell ref="O125:O126"/>
    <mergeCell ref="O129:O130"/>
    <mergeCell ref="O131:O132"/>
    <mergeCell ref="O134:O135"/>
    <mergeCell ref="O137:O138"/>
    <mergeCell ref="O139:O140"/>
    <mergeCell ref="O141:O142"/>
    <mergeCell ref="O143:O144"/>
    <mergeCell ref="N266:N267"/>
    <mergeCell ref="O47:O48"/>
    <mergeCell ref="O58:O59"/>
    <mergeCell ref="O61:O62"/>
    <mergeCell ref="O64:O65"/>
    <mergeCell ref="O66:O67"/>
    <mergeCell ref="O72:O73"/>
    <mergeCell ref="O74:O75"/>
    <mergeCell ref="O79:O80"/>
    <mergeCell ref="O82:O83"/>
    <mergeCell ref="O84:O85"/>
    <mergeCell ref="O86:O87"/>
    <mergeCell ref="O89:O90"/>
    <mergeCell ref="O91:O92"/>
    <mergeCell ref="O93:O94"/>
    <mergeCell ref="O95:O96"/>
    <mergeCell ref="O97:O98"/>
    <mergeCell ref="O99:O100"/>
    <mergeCell ref="O101:O102"/>
    <mergeCell ref="O103:O104"/>
    <mergeCell ref="O105:O106"/>
    <mergeCell ref="O107:O108"/>
    <mergeCell ref="O110:O112"/>
    <mergeCell ref="O120:O121"/>
    <mergeCell ref="N164:N165"/>
    <mergeCell ref="N168:N169"/>
    <mergeCell ref="N170:N171"/>
    <mergeCell ref="N172:N173"/>
    <mergeCell ref="N177:N178"/>
    <mergeCell ref="N179:N180"/>
    <mergeCell ref="N186:N187"/>
    <mergeCell ref="N211:N212"/>
    <mergeCell ref="N260:N262"/>
    <mergeCell ref="N134:N135"/>
    <mergeCell ref="N137:N138"/>
    <mergeCell ref="N139:N140"/>
    <mergeCell ref="N141:N142"/>
    <mergeCell ref="N143:N144"/>
    <mergeCell ref="N146:N147"/>
    <mergeCell ref="N149:N150"/>
    <mergeCell ref="N151:N152"/>
    <mergeCell ref="N153:N154"/>
    <mergeCell ref="N103:N104"/>
    <mergeCell ref="N105:N106"/>
    <mergeCell ref="N107:N108"/>
    <mergeCell ref="N110:N112"/>
    <mergeCell ref="N120:N121"/>
    <mergeCell ref="N123:N124"/>
    <mergeCell ref="N125:N126"/>
    <mergeCell ref="N129:N130"/>
    <mergeCell ref="N131:N132"/>
    <mergeCell ref="N84:N85"/>
    <mergeCell ref="N86:N87"/>
    <mergeCell ref="N89:N90"/>
    <mergeCell ref="N91:N92"/>
    <mergeCell ref="N93:N94"/>
    <mergeCell ref="N95:N96"/>
    <mergeCell ref="N97:N98"/>
    <mergeCell ref="N99:N100"/>
    <mergeCell ref="N101:N102"/>
    <mergeCell ref="N47:N48"/>
    <mergeCell ref="N58:N59"/>
    <mergeCell ref="N61:N62"/>
    <mergeCell ref="N64:N65"/>
    <mergeCell ref="N66:N67"/>
    <mergeCell ref="N72:N73"/>
    <mergeCell ref="N74:N75"/>
    <mergeCell ref="N79:N80"/>
    <mergeCell ref="N82:N83"/>
    <mergeCell ref="M168:M169"/>
    <mergeCell ref="M170:M171"/>
    <mergeCell ref="M172:M173"/>
    <mergeCell ref="M177:M178"/>
    <mergeCell ref="M179:M180"/>
    <mergeCell ref="M186:M187"/>
    <mergeCell ref="M211:M212"/>
    <mergeCell ref="M260:M262"/>
    <mergeCell ref="M266:M267"/>
    <mergeCell ref="M137:M138"/>
    <mergeCell ref="M139:M140"/>
    <mergeCell ref="M141:M142"/>
    <mergeCell ref="M143:M144"/>
    <mergeCell ref="M146:M147"/>
    <mergeCell ref="M149:M150"/>
    <mergeCell ref="M151:M152"/>
    <mergeCell ref="M153:M154"/>
    <mergeCell ref="M164:M165"/>
    <mergeCell ref="M105:M106"/>
    <mergeCell ref="M107:M108"/>
    <mergeCell ref="M110:M112"/>
    <mergeCell ref="M120:M121"/>
    <mergeCell ref="M123:M124"/>
    <mergeCell ref="M125:M126"/>
    <mergeCell ref="M129:M130"/>
    <mergeCell ref="M131:M132"/>
    <mergeCell ref="M134:M135"/>
    <mergeCell ref="J179:J180"/>
    <mergeCell ref="J186:J187"/>
    <mergeCell ref="J211:J212"/>
    <mergeCell ref="J260:J262"/>
    <mergeCell ref="J266:J267"/>
    <mergeCell ref="M47:M48"/>
    <mergeCell ref="M58:M59"/>
    <mergeCell ref="M61:M62"/>
    <mergeCell ref="M64:M65"/>
    <mergeCell ref="M66:M67"/>
    <mergeCell ref="M72:M73"/>
    <mergeCell ref="M74:M75"/>
    <mergeCell ref="M79:M80"/>
    <mergeCell ref="M82:M83"/>
    <mergeCell ref="M84:M85"/>
    <mergeCell ref="M86:M87"/>
    <mergeCell ref="M89:M90"/>
    <mergeCell ref="M91:M92"/>
    <mergeCell ref="M93:M94"/>
    <mergeCell ref="M95:M96"/>
    <mergeCell ref="M97:M98"/>
    <mergeCell ref="M99:M100"/>
    <mergeCell ref="M101:M102"/>
    <mergeCell ref="M103:M104"/>
    <mergeCell ref="J146:J147"/>
    <mergeCell ref="J149:J150"/>
    <mergeCell ref="J151:J152"/>
    <mergeCell ref="J153:J154"/>
    <mergeCell ref="J164:J165"/>
    <mergeCell ref="J168:J169"/>
    <mergeCell ref="J170:J171"/>
    <mergeCell ref="J172:J173"/>
    <mergeCell ref="J177:J178"/>
    <mergeCell ref="J123:J124"/>
    <mergeCell ref="J125:J126"/>
    <mergeCell ref="J129:J130"/>
    <mergeCell ref="J131:J132"/>
    <mergeCell ref="J134:J135"/>
    <mergeCell ref="J137:J138"/>
    <mergeCell ref="J139:J140"/>
    <mergeCell ref="J141:J142"/>
    <mergeCell ref="J143:J144"/>
    <mergeCell ref="I266:I267"/>
    <mergeCell ref="J47:J48"/>
    <mergeCell ref="J58:J59"/>
    <mergeCell ref="J61:J62"/>
    <mergeCell ref="J64:J65"/>
    <mergeCell ref="J66:J67"/>
    <mergeCell ref="J72:J73"/>
    <mergeCell ref="J74:J75"/>
    <mergeCell ref="J79:J80"/>
    <mergeCell ref="J82:J83"/>
    <mergeCell ref="J84:J85"/>
    <mergeCell ref="J86:J87"/>
    <mergeCell ref="J89:J90"/>
    <mergeCell ref="J91:J92"/>
    <mergeCell ref="J93:J94"/>
    <mergeCell ref="J95:J96"/>
    <mergeCell ref="J97:J98"/>
    <mergeCell ref="J99:J100"/>
    <mergeCell ref="J101:J102"/>
    <mergeCell ref="J103:J104"/>
    <mergeCell ref="J105:J106"/>
    <mergeCell ref="J107:J108"/>
    <mergeCell ref="J110:J112"/>
    <mergeCell ref="J120:J121"/>
    <mergeCell ref="I164:I165"/>
    <mergeCell ref="I168:I169"/>
    <mergeCell ref="I170:I171"/>
    <mergeCell ref="I172:I173"/>
    <mergeCell ref="I177:I178"/>
    <mergeCell ref="I179:I180"/>
    <mergeCell ref="I186:I187"/>
    <mergeCell ref="I211:I212"/>
    <mergeCell ref="I260:I262"/>
    <mergeCell ref="I134:I135"/>
    <mergeCell ref="I137:I138"/>
    <mergeCell ref="I139:I140"/>
    <mergeCell ref="I141:I142"/>
    <mergeCell ref="I143:I144"/>
    <mergeCell ref="I146:I147"/>
    <mergeCell ref="I149:I150"/>
    <mergeCell ref="I151:I152"/>
    <mergeCell ref="I153:I154"/>
    <mergeCell ref="I103:I104"/>
    <mergeCell ref="I105:I106"/>
    <mergeCell ref="I107:I108"/>
    <mergeCell ref="I110:I112"/>
    <mergeCell ref="I120:I121"/>
    <mergeCell ref="I123:I124"/>
    <mergeCell ref="I125:I126"/>
    <mergeCell ref="I129:I130"/>
    <mergeCell ref="I131:I132"/>
    <mergeCell ref="I84:I85"/>
    <mergeCell ref="I86:I87"/>
    <mergeCell ref="I89:I90"/>
    <mergeCell ref="I91:I92"/>
    <mergeCell ref="I93:I94"/>
    <mergeCell ref="I95:I96"/>
    <mergeCell ref="I97:I98"/>
    <mergeCell ref="I99:I100"/>
    <mergeCell ref="I101:I102"/>
    <mergeCell ref="I47:I48"/>
    <mergeCell ref="I58:I59"/>
    <mergeCell ref="I61:I62"/>
    <mergeCell ref="I64:I65"/>
    <mergeCell ref="I66:I67"/>
    <mergeCell ref="I72:I73"/>
    <mergeCell ref="I74:I75"/>
    <mergeCell ref="I79:I80"/>
    <mergeCell ref="I82:I83"/>
    <mergeCell ref="H168:H169"/>
    <mergeCell ref="H170:H171"/>
    <mergeCell ref="H172:H173"/>
    <mergeCell ref="H177:H178"/>
    <mergeCell ref="H179:H180"/>
    <mergeCell ref="H186:H187"/>
    <mergeCell ref="H211:H212"/>
    <mergeCell ref="H260:H262"/>
    <mergeCell ref="H266:H267"/>
    <mergeCell ref="H137:H138"/>
    <mergeCell ref="H139:H140"/>
    <mergeCell ref="H141:H142"/>
    <mergeCell ref="H143:H144"/>
    <mergeCell ref="H146:H147"/>
    <mergeCell ref="H149:H150"/>
    <mergeCell ref="H151:H152"/>
    <mergeCell ref="H153:H154"/>
    <mergeCell ref="H164:H165"/>
    <mergeCell ref="H105:H106"/>
    <mergeCell ref="H107:H108"/>
    <mergeCell ref="H110:H112"/>
    <mergeCell ref="H120:H121"/>
    <mergeCell ref="H123:H124"/>
    <mergeCell ref="H125:H126"/>
    <mergeCell ref="H129:H130"/>
    <mergeCell ref="H131:H132"/>
    <mergeCell ref="H134:H135"/>
    <mergeCell ref="G179:G180"/>
    <mergeCell ref="G186:G187"/>
    <mergeCell ref="G211:G212"/>
    <mergeCell ref="G260:G262"/>
    <mergeCell ref="G266:G267"/>
    <mergeCell ref="H47:H48"/>
    <mergeCell ref="H58:H59"/>
    <mergeCell ref="H61:H62"/>
    <mergeCell ref="H64:H65"/>
    <mergeCell ref="H66:H67"/>
    <mergeCell ref="H72:H73"/>
    <mergeCell ref="H74:H75"/>
    <mergeCell ref="H79:H80"/>
    <mergeCell ref="H82:H83"/>
    <mergeCell ref="H84:H85"/>
    <mergeCell ref="H86:H87"/>
    <mergeCell ref="H89:H90"/>
    <mergeCell ref="H91:H92"/>
    <mergeCell ref="H93:H94"/>
    <mergeCell ref="H95:H96"/>
    <mergeCell ref="H97:H98"/>
    <mergeCell ref="H99:H100"/>
    <mergeCell ref="H101:H102"/>
    <mergeCell ref="H103:H104"/>
    <mergeCell ref="G143:G144"/>
    <mergeCell ref="G146:G147"/>
    <mergeCell ref="G149:G150"/>
    <mergeCell ref="G153:G154"/>
    <mergeCell ref="G164:G165"/>
    <mergeCell ref="G168:G169"/>
    <mergeCell ref="G170:G171"/>
    <mergeCell ref="G172:G173"/>
    <mergeCell ref="G177:G178"/>
    <mergeCell ref="G120:G121"/>
    <mergeCell ref="G123:G124"/>
    <mergeCell ref="G125:G126"/>
    <mergeCell ref="G129:G130"/>
    <mergeCell ref="G131:G132"/>
    <mergeCell ref="G134:G135"/>
    <mergeCell ref="G137:G138"/>
    <mergeCell ref="G139:G140"/>
    <mergeCell ref="G141:G142"/>
    <mergeCell ref="F211:F212"/>
    <mergeCell ref="F260:F262"/>
    <mergeCell ref="F266:F267"/>
    <mergeCell ref="G47:G48"/>
    <mergeCell ref="G61:G62"/>
    <mergeCell ref="G64:G65"/>
    <mergeCell ref="G66:G67"/>
    <mergeCell ref="G72:G73"/>
    <mergeCell ref="G74:G75"/>
    <mergeCell ref="G79:G80"/>
    <mergeCell ref="G82:G83"/>
    <mergeCell ref="G84:G85"/>
    <mergeCell ref="G86:G87"/>
    <mergeCell ref="G89:G90"/>
    <mergeCell ref="G91:G92"/>
    <mergeCell ref="G93:G94"/>
    <mergeCell ref="G95:G96"/>
    <mergeCell ref="G97:G98"/>
    <mergeCell ref="G99:G100"/>
    <mergeCell ref="G101:G102"/>
    <mergeCell ref="G103:G104"/>
    <mergeCell ref="G105:G106"/>
    <mergeCell ref="G107:G108"/>
    <mergeCell ref="G110:G112"/>
    <mergeCell ref="F151:F152"/>
    <mergeCell ref="F153:F154"/>
    <mergeCell ref="F164:F165"/>
    <mergeCell ref="F168:F169"/>
    <mergeCell ref="F170:F171"/>
    <mergeCell ref="F172:F173"/>
    <mergeCell ref="F177:F178"/>
    <mergeCell ref="F179:F180"/>
    <mergeCell ref="F186:F187"/>
    <mergeCell ref="F129:F130"/>
    <mergeCell ref="F131:F132"/>
    <mergeCell ref="F134:F135"/>
    <mergeCell ref="F137:F138"/>
    <mergeCell ref="F139:F140"/>
    <mergeCell ref="F141:F142"/>
    <mergeCell ref="F143:F144"/>
    <mergeCell ref="F146:F147"/>
    <mergeCell ref="F149:F150"/>
    <mergeCell ref="F99:F100"/>
    <mergeCell ref="F101:F102"/>
    <mergeCell ref="F103:F104"/>
    <mergeCell ref="F105:F106"/>
    <mergeCell ref="F107:F108"/>
    <mergeCell ref="F110:F112"/>
    <mergeCell ref="F120:F121"/>
    <mergeCell ref="F123:F124"/>
    <mergeCell ref="F125:F126"/>
    <mergeCell ref="E170:E171"/>
    <mergeCell ref="E172:E173"/>
    <mergeCell ref="E177:E178"/>
    <mergeCell ref="E179:E180"/>
    <mergeCell ref="E186:E187"/>
    <mergeCell ref="E211:E212"/>
    <mergeCell ref="E260:E262"/>
    <mergeCell ref="E266:E267"/>
    <mergeCell ref="F47:F48"/>
    <mergeCell ref="F58:F59"/>
    <mergeCell ref="F61:F62"/>
    <mergeCell ref="F64:F65"/>
    <mergeCell ref="F66:F67"/>
    <mergeCell ref="F72:F73"/>
    <mergeCell ref="F74:F75"/>
    <mergeCell ref="F79:F80"/>
    <mergeCell ref="F82:F83"/>
    <mergeCell ref="F84:F85"/>
    <mergeCell ref="F86:F87"/>
    <mergeCell ref="F89:F90"/>
    <mergeCell ref="F91:F92"/>
    <mergeCell ref="F93:F94"/>
    <mergeCell ref="F95:F96"/>
    <mergeCell ref="F97:F98"/>
    <mergeCell ref="E139:E140"/>
    <mergeCell ref="E141:E142"/>
    <mergeCell ref="E143:E144"/>
    <mergeCell ref="E146:E147"/>
    <mergeCell ref="E149:E150"/>
    <mergeCell ref="E151:E152"/>
    <mergeCell ref="E153:E154"/>
    <mergeCell ref="E164:E165"/>
    <mergeCell ref="E168:E169"/>
    <mergeCell ref="E107:E108"/>
    <mergeCell ref="E110:E112"/>
    <mergeCell ref="E120:E121"/>
    <mergeCell ref="E123:E124"/>
    <mergeCell ref="E125:E126"/>
    <mergeCell ref="E129:E130"/>
    <mergeCell ref="E131:E132"/>
    <mergeCell ref="E134:E135"/>
    <mergeCell ref="E137:E138"/>
    <mergeCell ref="D186:D187"/>
    <mergeCell ref="D211:D212"/>
    <mergeCell ref="D260:D262"/>
    <mergeCell ref="D266:D267"/>
    <mergeCell ref="E47:E48"/>
    <mergeCell ref="E58:E59"/>
    <mergeCell ref="E61:E62"/>
    <mergeCell ref="E64:E65"/>
    <mergeCell ref="E66:E67"/>
    <mergeCell ref="E72:E73"/>
    <mergeCell ref="E74:E75"/>
    <mergeCell ref="E79:E80"/>
    <mergeCell ref="E82:E83"/>
    <mergeCell ref="E84:E85"/>
    <mergeCell ref="E86:E87"/>
    <mergeCell ref="E89:E90"/>
    <mergeCell ref="E91:E92"/>
    <mergeCell ref="E93:E94"/>
    <mergeCell ref="E95:E96"/>
    <mergeCell ref="E97:E98"/>
    <mergeCell ref="E99:E100"/>
    <mergeCell ref="E101:E102"/>
    <mergeCell ref="E103:E104"/>
    <mergeCell ref="E105:E106"/>
    <mergeCell ref="D149:D150"/>
    <mergeCell ref="D151:D152"/>
    <mergeCell ref="D153:D154"/>
    <mergeCell ref="D164:D165"/>
    <mergeCell ref="D168:D169"/>
    <mergeCell ref="D170:D171"/>
    <mergeCell ref="D172:D173"/>
    <mergeCell ref="D177:D178"/>
    <mergeCell ref="D179:D180"/>
    <mergeCell ref="D125:D126"/>
    <mergeCell ref="D129:D130"/>
    <mergeCell ref="D131:D132"/>
    <mergeCell ref="D134:D135"/>
    <mergeCell ref="D137:D138"/>
    <mergeCell ref="D139:D140"/>
    <mergeCell ref="D141:D142"/>
    <mergeCell ref="D143:D144"/>
    <mergeCell ref="D146:D147"/>
    <mergeCell ref="C266:C267"/>
    <mergeCell ref="D47:D48"/>
    <mergeCell ref="D58:D59"/>
    <mergeCell ref="D61:D62"/>
    <mergeCell ref="D64:D65"/>
    <mergeCell ref="D66:D67"/>
    <mergeCell ref="D74:D75"/>
    <mergeCell ref="D79:D80"/>
    <mergeCell ref="D82:D83"/>
    <mergeCell ref="D84:D85"/>
    <mergeCell ref="D86:D87"/>
    <mergeCell ref="D89:D90"/>
    <mergeCell ref="D91:D92"/>
    <mergeCell ref="D93:D94"/>
    <mergeCell ref="D95:D96"/>
    <mergeCell ref="D97:D98"/>
    <mergeCell ref="D99:D100"/>
    <mergeCell ref="D101:D102"/>
    <mergeCell ref="D103:D104"/>
    <mergeCell ref="D105:D106"/>
    <mergeCell ref="D107:D108"/>
    <mergeCell ref="D110:D112"/>
    <mergeCell ref="D120:D121"/>
    <mergeCell ref="D123:D124"/>
    <mergeCell ref="C164:C165"/>
    <mergeCell ref="C168:C169"/>
    <mergeCell ref="C170:C171"/>
    <mergeCell ref="C172:C173"/>
    <mergeCell ref="C177:C178"/>
    <mergeCell ref="C179:C180"/>
    <mergeCell ref="C186:C187"/>
    <mergeCell ref="C211:C212"/>
    <mergeCell ref="C260:C262"/>
    <mergeCell ref="C134:C135"/>
    <mergeCell ref="C137:C138"/>
    <mergeCell ref="C139:C140"/>
    <mergeCell ref="C141:C142"/>
    <mergeCell ref="C143:C144"/>
    <mergeCell ref="C146:C147"/>
    <mergeCell ref="C149:C150"/>
    <mergeCell ref="C151:C152"/>
    <mergeCell ref="C153:C154"/>
    <mergeCell ref="C103:C104"/>
    <mergeCell ref="C105:C106"/>
    <mergeCell ref="C107:C108"/>
    <mergeCell ref="C110:C112"/>
    <mergeCell ref="C120:C121"/>
    <mergeCell ref="C123:C124"/>
    <mergeCell ref="C125:C126"/>
    <mergeCell ref="C129:C130"/>
    <mergeCell ref="C131:C132"/>
    <mergeCell ref="C84:C85"/>
    <mergeCell ref="C86:C87"/>
    <mergeCell ref="C89:C90"/>
    <mergeCell ref="C91:C92"/>
    <mergeCell ref="C93:C94"/>
    <mergeCell ref="C95:C96"/>
    <mergeCell ref="C97:C98"/>
    <mergeCell ref="C99:C100"/>
    <mergeCell ref="C101:C102"/>
    <mergeCell ref="C47:C48"/>
    <mergeCell ref="C58:C59"/>
    <mergeCell ref="C61:C62"/>
    <mergeCell ref="C64:C65"/>
    <mergeCell ref="C66:C67"/>
    <mergeCell ref="C72:C73"/>
    <mergeCell ref="C74:C75"/>
    <mergeCell ref="C79:C80"/>
    <mergeCell ref="C82:C83"/>
    <mergeCell ref="B164:B165"/>
    <mergeCell ref="B168:B169"/>
    <mergeCell ref="B170:B171"/>
    <mergeCell ref="B172:B173"/>
    <mergeCell ref="B179:B180"/>
    <mergeCell ref="B186:B187"/>
    <mergeCell ref="B211:B212"/>
    <mergeCell ref="B260:B262"/>
    <mergeCell ref="B266:B267"/>
    <mergeCell ref="B134:B135"/>
    <mergeCell ref="B137:B138"/>
    <mergeCell ref="B139:B140"/>
    <mergeCell ref="B141:B142"/>
    <mergeCell ref="B143:B144"/>
    <mergeCell ref="B146:B147"/>
    <mergeCell ref="B149:B150"/>
    <mergeCell ref="B151:B152"/>
    <mergeCell ref="B153:B154"/>
    <mergeCell ref="B103:B104"/>
    <mergeCell ref="B105:B106"/>
    <mergeCell ref="B107:B108"/>
    <mergeCell ref="B110:B112"/>
    <mergeCell ref="B120:B121"/>
    <mergeCell ref="B123:B124"/>
    <mergeCell ref="B125:B126"/>
    <mergeCell ref="B129:B130"/>
    <mergeCell ref="B131:B132"/>
    <mergeCell ref="B84:B85"/>
    <mergeCell ref="B86:B87"/>
    <mergeCell ref="B89:B90"/>
    <mergeCell ref="B91:B92"/>
    <mergeCell ref="B93:B94"/>
    <mergeCell ref="B95:B96"/>
    <mergeCell ref="B97:B98"/>
    <mergeCell ref="B99:B100"/>
    <mergeCell ref="B101:B102"/>
    <mergeCell ref="B47:B48"/>
    <mergeCell ref="B58:B59"/>
    <mergeCell ref="B61:B62"/>
    <mergeCell ref="B64:B65"/>
    <mergeCell ref="B66:B67"/>
    <mergeCell ref="B72:B73"/>
    <mergeCell ref="B74:B75"/>
    <mergeCell ref="B79:B80"/>
    <mergeCell ref="B82:B83"/>
    <mergeCell ref="A168:A169"/>
    <mergeCell ref="A170:A171"/>
    <mergeCell ref="A172:A173"/>
    <mergeCell ref="A177:A178"/>
    <mergeCell ref="A179:A180"/>
    <mergeCell ref="A186:A187"/>
    <mergeCell ref="A211:A212"/>
    <mergeCell ref="A260:A262"/>
    <mergeCell ref="A266:A267"/>
    <mergeCell ref="A137:A138"/>
    <mergeCell ref="A139:A140"/>
    <mergeCell ref="A141:A142"/>
    <mergeCell ref="A143:A144"/>
    <mergeCell ref="A146:A147"/>
    <mergeCell ref="A149:A150"/>
    <mergeCell ref="A151:A152"/>
    <mergeCell ref="A153:A154"/>
    <mergeCell ref="A164:A165"/>
    <mergeCell ref="A105:A106"/>
    <mergeCell ref="A107:A108"/>
    <mergeCell ref="A110:A112"/>
    <mergeCell ref="A120:A121"/>
    <mergeCell ref="A123:A124"/>
    <mergeCell ref="A125:A126"/>
    <mergeCell ref="A129:A130"/>
    <mergeCell ref="A131:A132"/>
    <mergeCell ref="A134:A135"/>
    <mergeCell ref="R1:T1"/>
    <mergeCell ref="E2:N2"/>
    <mergeCell ref="A464:B464"/>
    <mergeCell ref="A465:B465"/>
    <mergeCell ref="S466:T466"/>
    <mergeCell ref="A47:A48"/>
    <mergeCell ref="A58:A59"/>
    <mergeCell ref="A61:A62"/>
    <mergeCell ref="A64:A65"/>
    <mergeCell ref="A66:A67"/>
    <mergeCell ref="A72:A73"/>
    <mergeCell ref="A74:A75"/>
    <mergeCell ref="A79:A80"/>
    <mergeCell ref="A82:A83"/>
    <mergeCell ref="A84:A85"/>
    <mergeCell ref="A86:A87"/>
    <mergeCell ref="A89:A90"/>
    <mergeCell ref="A91:A92"/>
    <mergeCell ref="A93:A94"/>
    <mergeCell ref="A95:A96"/>
    <mergeCell ref="A97:A98"/>
    <mergeCell ref="A99:A100"/>
    <mergeCell ref="A101:A102"/>
    <mergeCell ref="A103:A104"/>
  </mergeCells>
  <pageMargins left="0.39370078740157499" right="0.118110236220472" top="0.55118110236220497" bottom="0.35433070866141703" header="0.118110236220472" footer="0.118110236220472"/>
  <pageSetup paperSize="9" scale="3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2"/>
  <sheetViews>
    <sheetView zoomScale="70" zoomScaleNormal="70" workbookViewId="0">
      <selection activeCell="P3" sqref="P3"/>
    </sheetView>
  </sheetViews>
  <sheetFormatPr defaultColWidth="9.140625" defaultRowHeight="15"/>
  <cols>
    <col min="1" max="1" width="9.5703125" style="154" customWidth="1"/>
    <col min="2" max="2" width="15" style="154" customWidth="1"/>
    <col min="3" max="4" width="14.7109375" style="154" customWidth="1"/>
    <col min="5" max="5" width="11.28515625" style="154" customWidth="1"/>
    <col min="6" max="6" width="37.85546875" style="154" customWidth="1"/>
    <col min="7" max="7" width="21.140625" style="154" customWidth="1"/>
    <col min="8" max="8" width="19.5703125" style="154" customWidth="1"/>
    <col min="9" max="9" width="47.5703125" style="154" customWidth="1"/>
    <col min="10" max="10" width="49.85546875" style="154" customWidth="1"/>
    <col min="11" max="11" width="17.140625" style="154" customWidth="1"/>
    <col min="12" max="12" width="9.7109375" style="154" customWidth="1"/>
    <col min="13" max="13" width="18" style="154" customWidth="1"/>
    <col min="14" max="14" width="20.42578125" style="154" customWidth="1"/>
    <col min="15" max="15" width="12.85546875" style="154" customWidth="1"/>
    <col min="16" max="16" width="36.5703125" style="154" customWidth="1"/>
    <col min="17" max="17" width="27.28515625" style="154" customWidth="1"/>
    <col min="18" max="18" width="19.140625" style="154" customWidth="1"/>
    <col min="19" max="16384" width="9.140625" style="154"/>
  </cols>
  <sheetData>
    <row r="1" spans="1:19" s="3" customFormat="1" ht="18.75" customHeight="1">
      <c r="O1" s="194"/>
      <c r="P1" s="194"/>
      <c r="Q1" s="532"/>
      <c r="R1" s="532"/>
      <c r="S1" s="532"/>
    </row>
    <row r="2" spans="1:19" ht="14.25" customHeight="1">
      <c r="I2" s="328" t="s">
        <v>1</v>
      </c>
      <c r="O2" s="329"/>
      <c r="P2" s="329"/>
      <c r="Q2" s="329"/>
    </row>
    <row r="3" spans="1:19" s="148" customFormat="1" ht="35.25" customHeight="1">
      <c r="A3" s="317"/>
      <c r="B3" s="317"/>
      <c r="C3" s="318"/>
      <c r="D3" s="319" t="s">
        <v>298</v>
      </c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</row>
    <row r="4" spans="1:19" hidden="1"/>
    <row r="5" spans="1:19" s="3" customFormat="1" ht="336" customHeight="1">
      <c r="A5" s="321" t="s">
        <v>2</v>
      </c>
      <c r="B5" s="322" t="s">
        <v>3</v>
      </c>
      <c r="C5" s="322" t="s">
        <v>156</v>
      </c>
      <c r="D5" s="322" t="s">
        <v>299</v>
      </c>
      <c r="E5" s="322" t="s">
        <v>300</v>
      </c>
      <c r="F5" s="322" t="s">
        <v>301</v>
      </c>
      <c r="G5" s="323" t="s">
        <v>302</v>
      </c>
      <c r="H5" s="323" t="s">
        <v>303</v>
      </c>
      <c r="I5" s="323" t="s">
        <v>162</v>
      </c>
      <c r="J5" s="323" t="s">
        <v>304</v>
      </c>
      <c r="K5" s="323" t="s">
        <v>305</v>
      </c>
      <c r="L5" s="322" t="s">
        <v>306</v>
      </c>
      <c r="M5" s="322" t="s">
        <v>170</v>
      </c>
      <c r="N5" s="323" t="s">
        <v>171</v>
      </c>
      <c r="O5" s="322" t="s">
        <v>307</v>
      </c>
      <c r="P5" s="322" t="s">
        <v>308</v>
      </c>
      <c r="Q5" s="322" t="s">
        <v>309</v>
      </c>
      <c r="R5" s="322" t="s">
        <v>16</v>
      </c>
    </row>
    <row r="6" spans="1:19" ht="15.75">
      <c r="A6" s="324"/>
      <c r="B6" s="599" t="s">
        <v>310</v>
      </c>
      <c r="C6" s="600"/>
      <c r="D6" s="600"/>
      <c r="E6" s="600"/>
      <c r="F6" s="600"/>
      <c r="G6" s="600"/>
      <c r="H6" s="600"/>
      <c r="I6" s="600"/>
      <c r="J6" s="600"/>
      <c r="K6" s="600"/>
      <c r="L6" s="600"/>
      <c r="M6" s="600"/>
      <c r="N6" s="600"/>
      <c r="O6" s="600"/>
      <c r="P6" s="600"/>
      <c r="Q6" s="600"/>
      <c r="R6" s="601"/>
    </row>
    <row r="7" spans="1:19" s="315" customFormat="1" ht="105" customHeight="1">
      <c r="A7" s="183">
        <v>1</v>
      </c>
      <c r="B7" s="183"/>
      <c r="C7" s="183"/>
      <c r="D7" s="175"/>
      <c r="E7" s="325"/>
      <c r="F7" s="325"/>
      <c r="G7" s="326"/>
      <c r="H7" s="326"/>
      <c r="I7" s="186"/>
      <c r="J7" s="326"/>
      <c r="K7" s="326"/>
      <c r="L7" s="325"/>
      <c r="M7" s="330"/>
      <c r="N7" s="330"/>
      <c r="O7" s="325"/>
      <c r="P7" s="175"/>
      <c r="Q7" s="175"/>
      <c r="R7" s="334"/>
    </row>
    <row r="8" spans="1:19" s="148" customFormat="1" ht="28.5" customHeight="1">
      <c r="A8" s="602" t="s">
        <v>311</v>
      </c>
      <c r="B8" s="603"/>
      <c r="C8" s="603"/>
      <c r="D8" s="603"/>
      <c r="E8" s="603"/>
      <c r="F8" s="603"/>
      <c r="G8" s="603"/>
      <c r="H8" s="603"/>
      <c r="I8" s="604"/>
      <c r="J8" s="331"/>
      <c r="K8" s="331" t="s">
        <v>312</v>
      </c>
      <c r="L8" s="332"/>
      <c r="M8" s="207">
        <f>SUM(M7:M7)</f>
        <v>0</v>
      </c>
      <c r="N8" s="207">
        <f>SUM(N7:N7)</f>
        <v>0</v>
      </c>
      <c r="O8" s="175"/>
      <c r="P8" s="175"/>
      <c r="Q8" s="175"/>
      <c r="R8" s="334"/>
    </row>
    <row r="9" spans="1:19" s="316" customFormat="1" ht="18.75"/>
    <row r="10" spans="1:19" s="316" customFormat="1" ht="18.75"/>
    <row r="11" spans="1:19" s="316" customFormat="1" ht="18.75"/>
    <row r="12" spans="1:19" s="148" customFormat="1" ht="56.25" customHeight="1">
      <c r="A12" s="605"/>
      <c r="B12" s="605"/>
      <c r="C12" s="605"/>
      <c r="D12" s="327"/>
      <c r="E12" s="327"/>
      <c r="F12" s="327"/>
      <c r="G12" s="327"/>
      <c r="H12" s="327"/>
      <c r="I12" s="327"/>
      <c r="J12" s="327"/>
      <c r="K12" s="327"/>
      <c r="L12" s="327"/>
      <c r="M12" s="327"/>
      <c r="N12" s="327"/>
      <c r="O12" s="333"/>
      <c r="Q12" s="606"/>
      <c r="R12" s="606"/>
    </row>
  </sheetData>
  <autoFilter ref="A5:R8">
    <extLst/>
  </autoFilter>
  <mergeCells count="5">
    <mergeCell ref="Q1:S1"/>
    <mergeCell ref="B6:R6"/>
    <mergeCell ref="A8:I8"/>
    <mergeCell ref="A12:C12"/>
    <mergeCell ref="Q12:R12"/>
  </mergeCells>
  <pageMargins left="0.31496062992126" right="0.31496062992126" top="0.55118110236220497" bottom="0.55118110236220497" header="0.31496062992126" footer="0.31496062992126"/>
  <pageSetup paperSize="9" scale="35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O12"/>
  <sheetViews>
    <sheetView workbookViewId="0">
      <selection activeCell="C3" sqref="C3"/>
    </sheetView>
  </sheetViews>
  <sheetFormatPr defaultColWidth="9" defaultRowHeight="15"/>
  <cols>
    <col min="1" max="1" width="5.85546875" customWidth="1"/>
    <col min="2" max="2" width="12" customWidth="1"/>
    <col min="3" max="3" width="10.28515625" customWidth="1"/>
    <col min="4" max="4" width="12.28515625" customWidth="1"/>
    <col min="5" max="5" width="11.140625" customWidth="1"/>
    <col min="6" max="6" width="15.5703125" customWidth="1"/>
    <col min="7" max="7" width="14.85546875" customWidth="1"/>
    <col min="8" max="8" width="14.28515625" customWidth="1"/>
    <col min="9" max="9" width="31.7109375" customWidth="1"/>
    <col min="10" max="10" width="20" customWidth="1"/>
    <col min="11" max="11" width="9.7109375" customWidth="1"/>
    <col min="12" max="12" width="12.140625" customWidth="1"/>
    <col min="13" max="13" width="18.5703125" customWidth="1"/>
    <col min="14" max="14" width="15" customWidth="1"/>
    <col min="15" max="15" width="12.5703125" customWidth="1"/>
  </cols>
  <sheetData>
    <row r="1" spans="1:15" s="2" customFormat="1" ht="12" customHeight="1">
      <c r="J1" s="123"/>
      <c r="K1" s="194"/>
      <c r="L1" s="194"/>
      <c r="M1" s="532"/>
      <c r="N1" s="532"/>
      <c r="O1" s="532"/>
    </row>
    <row r="2" spans="1:15" s="2" customFormat="1" ht="21" customHeight="1">
      <c r="G2" s="534" t="s">
        <v>1</v>
      </c>
      <c r="H2" s="534"/>
      <c r="I2" s="534"/>
      <c r="J2" s="123"/>
      <c r="K2" s="294"/>
    </row>
    <row r="3" spans="1:15" s="2" customFormat="1" ht="15.75" customHeight="1">
      <c r="A3" s="309" t="s">
        <v>313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</row>
    <row r="4" spans="1:15" s="2" customFormat="1" ht="15.75" hidden="1">
      <c r="D4" s="310"/>
      <c r="E4" s="311"/>
      <c r="F4" s="311"/>
      <c r="G4" s="311"/>
      <c r="H4" s="311"/>
      <c r="I4" s="311"/>
      <c r="J4" s="314"/>
      <c r="K4" s="311"/>
      <c r="L4" s="300"/>
    </row>
    <row r="5" spans="1:15" s="308" customFormat="1" ht="288" customHeight="1">
      <c r="A5" s="298" t="s">
        <v>2</v>
      </c>
      <c r="B5" s="166" t="s">
        <v>3</v>
      </c>
      <c r="C5" s="166" t="s">
        <v>156</v>
      </c>
      <c r="D5" s="166" t="s">
        <v>314</v>
      </c>
      <c r="E5" s="166" t="s">
        <v>300</v>
      </c>
      <c r="F5" s="166" t="s">
        <v>315</v>
      </c>
      <c r="G5" s="312" t="s">
        <v>316</v>
      </c>
      <c r="H5" s="312" t="s">
        <v>162</v>
      </c>
      <c r="I5" s="312" t="s">
        <v>317</v>
      </c>
      <c r="J5" s="312" t="s">
        <v>318</v>
      </c>
      <c r="K5" s="312" t="s">
        <v>319</v>
      </c>
      <c r="L5" s="166" t="s">
        <v>320</v>
      </c>
      <c r="M5" s="166" t="s">
        <v>321</v>
      </c>
      <c r="N5" s="166" t="s">
        <v>309</v>
      </c>
      <c r="O5" s="166" t="s">
        <v>174</v>
      </c>
    </row>
    <row r="6" spans="1:15" s="308" customFormat="1" ht="18.75" customHeight="1">
      <c r="A6" s="313" t="s">
        <v>224</v>
      </c>
      <c r="B6" s="313" t="s">
        <v>224</v>
      </c>
      <c r="C6" s="313" t="s">
        <v>224</v>
      </c>
      <c r="D6" s="313" t="s">
        <v>224</v>
      </c>
      <c r="E6" s="313" t="s">
        <v>224</v>
      </c>
      <c r="F6" s="313" t="s">
        <v>224</v>
      </c>
      <c r="G6" s="313" t="s">
        <v>224</v>
      </c>
      <c r="H6" s="313" t="s">
        <v>224</v>
      </c>
      <c r="I6" s="313" t="s">
        <v>224</v>
      </c>
      <c r="J6" s="313" t="s">
        <v>224</v>
      </c>
      <c r="K6" s="313" t="s">
        <v>224</v>
      </c>
      <c r="L6" s="313" t="s">
        <v>224</v>
      </c>
      <c r="M6" s="313" t="s">
        <v>224</v>
      </c>
      <c r="N6" s="313" t="s">
        <v>224</v>
      </c>
      <c r="O6" s="313" t="s">
        <v>224</v>
      </c>
    </row>
    <row r="7" spans="1:15" s="2" customFormat="1" ht="15.75"/>
    <row r="8" spans="1:15" s="2" customFormat="1" ht="15.75"/>
    <row r="9" spans="1:15" s="2" customFormat="1" ht="15.75"/>
    <row r="10" spans="1:15" s="2" customFormat="1" ht="15.75" customHeight="1">
      <c r="A10" s="607"/>
      <c r="B10" s="607"/>
      <c r="C10" s="607"/>
      <c r="D10" s="607"/>
      <c r="N10" s="608"/>
      <c r="O10" s="608"/>
    </row>
    <row r="11" spans="1:15" s="2" customFormat="1" ht="15" customHeight="1">
      <c r="A11" s="607"/>
      <c r="B11" s="607"/>
      <c r="C11" s="607"/>
      <c r="D11" s="607"/>
      <c r="E11" s="295"/>
      <c r="N11" s="608"/>
      <c r="O11" s="608"/>
    </row>
    <row r="12" spans="1:15" s="2" customFormat="1" ht="15.75" customHeight="1">
      <c r="A12" s="607"/>
      <c r="B12" s="607"/>
      <c r="C12" s="607"/>
      <c r="D12" s="607"/>
      <c r="E12" s="295"/>
      <c r="F12" s="125"/>
      <c r="N12" s="608"/>
      <c r="O12" s="608"/>
    </row>
  </sheetData>
  <mergeCells count="4">
    <mergeCell ref="M1:O1"/>
    <mergeCell ref="G2:I2"/>
    <mergeCell ref="A10:D12"/>
    <mergeCell ref="N10:O12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S12"/>
  <sheetViews>
    <sheetView zoomScale="80" zoomScaleNormal="80" workbookViewId="0">
      <selection activeCell="F15" sqref="F15"/>
    </sheetView>
  </sheetViews>
  <sheetFormatPr defaultColWidth="9" defaultRowHeight="15"/>
  <cols>
    <col min="2" max="2" width="22.140625" customWidth="1"/>
    <col min="3" max="3" width="30.42578125" customWidth="1"/>
    <col min="4" max="4" width="24.140625" customWidth="1"/>
    <col min="5" max="5" width="27.85546875" customWidth="1"/>
    <col min="6" max="6" width="29.42578125" customWidth="1"/>
    <col min="7" max="7" width="21.28515625" customWidth="1"/>
    <col min="8" max="8" width="22.28515625" customWidth="1"/>
    <col min="9" max="9" width="4" hidden="1" customWidth="1"/>
  </cols>
  <sheetData>
    <row r="1" spans="1:19" ht="15.75" customHeight="1">
      <c r="B1" s="292"/>
      <c r="C1" s="292"/>
      <c r="D1" s="292"/>
      <c r="E1" s="292"/>
      <c r="F1" s="293"/>
      <c r="G1" s="532"/>
      <c r="H1" s="532"/>
      <c r="I1" s="532"/>
      <c r="J1" s="296"/>
      <c r="K1" s="296"/>
      <c r="L1" s="296"/>
      <c r="M1" s="296"/>
      <c r="N1" s="296"/>
      <c r="O1" s="296"/>
      <c r="P1" s="296"/>
      <c r="Q1" s="296"/>
      <c r="R1" s="296"/>
      <c r="S1" s="296"/>
    </row>
    <row r="2" spans="1:19" ht="15.75" customHeight="1">
      <c r="A2" s="609" t="s">
        <v>322</v>
      </c>
      <c r="B2" s="609"/>
      <c r="C2" s="609"/>
      <c r="D2" s="609"/>
      <c r="E2" s="609"/>
      <c r="F2" s="609"/>
      <c r="G2" s="609"/>
      <c r="H2" s="609"/>
      <c r="I2" s="304"/>
      <c r="J2" s="296"/>
      <c r="K2" s="296"/>
      <c r="L2" s="296"/>
      <c r="M2" s="296"/>
      <c r="N2" s="296"/>
      <c r="O2" s="296"/>
      <c r="P2" s="296"/>
      <c r="Q2" s="296"/>
      <c r="R2" s="296"/>
      <c r="S2" s="296"/>
    </row>
    <row r="3" spans="1:19" s="291" customFormat="1" ht="39" customHeight="1">
      <c r="A3" s="610" t="s">
        <v>323</v>
      </c>
      <c r="B3" s="610"/>
      <c r="C3" s="610"/>
      <c r="D3" s="610"/>
      <c r="E3" s="610"/>
      <c r="F3" s="610"/>
      <c r="G3" s="610"/>
      <c r="H3" s="610"/>
      <c r="I3" s="307"/>
      <c r="J3" s="306"/>
      <c r="K3" s="306"/>
      <c r="L3" s="306"/>
      <c r="M3" s="306"/>
      <c r="N3" s="306"/>
      <c r="O3" s="306"/>
      <c r="P3" s="306"/>
      <c r="Q3" s="306"/>
      <c r="R3" s="306"/>
      <c r="S3" s="306"/>
    </row>
    <row r="4" spans="1:19" s="291" customFormat="1" ht="15.75" hidden="1"/>
    <row r="5" spans="1:19" s="291" customFormat="1" ht="204.75" customHeight="1">
      <c r="A5" s="535" t="s">
        <v>324</v>
      </c>
      <c r="B5" s="537"/>
      <c r="C5" s="168" t="s">
        <v>325</v>
      </c>
      <c r="D5" s="168" t="s">
        <v>162</v>
      </c>
      <c r="E5" s="168" t="s">
        <v>326</v>
      </c>
      <c r="F5" s="168" t="s">
        <v>327</v>
      </c>
      <c r="G5" s="297" t="s">
        <v>309</v>
      </c>
      <c r="H5" s="297" t="s">
        <v>16</v>
      </c>
    </row>
    <row r="6" spans="1:19" s="291" customFormat="1" ht="15.75">
      <c r="A6" s="611" t="s">
        <v>328</v>
      </c>
      <c r="B6" s="612"/>
      <c r="C6" s="298" t="s">
        <v>328</v>
      </c>
      <c r="D6" s="298" t="s">
        <v>328</v>
      </c>
      <c r="E6" s="16" t="s">
        <v>328</v>
      </c>
      <c r="F6" s="16" t="s">
        <v>328</v>
      </c>
      <c r="G6" s="299" t="s">
        <v>328</v>
      </c>
      <c r="H6" s="299" t="s">
        <v>328</v>
      </c>
    </row>
    <row r="7" spans="1:19" s="291" customFormat="1" ht="15.75"/>
    <row r="8" spans="1:19" s="291" customFormat="1" ht="15.75"/>
    <row r="9" spans="1:19" s="291" customFormat="1" ht="15.75"/>
    <row r="10" spans="1:19" s="291" customFormat="1" ht="15.75" customHeight="1">
      <c r="A10" s="607"/>
      <c r="B10" s="607"/>
      <c r="C10" s="607"/>
      <c r="D10" s="607"/>
      <c r="E10" s="2"/>
      <c r="G10" s="608"/>
      <c r="H10" s="608"/>
    </row>
    <row r="11" spans="1:19" s="291" customFormat="1" ht="15" customHeight="1">
      <c r="A11" s="607"/>
      <c r="B11" s="607"/>
      <c r="C11" s="607"/>
      <c r="D11" s="607"/>
      <c r="E11" s="302"/>
      <c r="G11" s="608"/>
      <c r="H11" s="608"/>
    </row>
    <row r="12" spans="1:19" s="291" customFormat="1" ht="15.75" customHeight="1">
      <c r="A12" s="607"/>
      <c r="B12" s="607"/>
      <c r="C12" s="607"/>
      <c r="D12" s="607"/>
      <c r="E12" s="302"/>
      <c r="F12" s="125"/>
      <c r="G12" s="608"/>
      <c r="H12" s="608"/>
    </row>
  </sheetData>
  <mergeCells count="7">
    <mergeCell ref="A10:D12"/>
    <mergeCell ref="G10:H12"/>
    <mergeCell ref="G1:I1"/>
    <mergeCell ref="A2:H2"/>
    <mergeCell ref="A3:H3"/>
    <mergeCell ref="A5:B5"/>
    <mergeCell ref="A6:B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S13"/>
  <sheetViews>
    <sheetView zoomScale="80" zoomScaleNormal="80" workbookViewId="0">
      <selection activeCell="O9" sqref="O9"/>
    </sheetView>
  </sheetViews>
  <sheetFormatPr defaultColWidth="9" defaultRowHeight="15"/>
  <cols>
    <col min="2" max="2" width="17.85546875" customWidth="1"/>
    <col min="3" max="3" width="30.5703125" customWidth="1"/>
    <col min="4" max="4" width="23" customWidth="1"/>
    <col min="5" max="5" width="24.5703125" customWidth="1"/>
    <col min="6" max="6" width="21.28515625" customWidth="1"/>
    <col min="7" max="7" width="24.7109375" customWidth="1"/>
    <col min="8" max="8" width="25.7109375" customWidth="1"/>
    <col min="9" max="9" width="9.140625" hidden="1" customWidth="1"/>
  </cols>
  <sheetData>
    <row r="1" spans="1:19" ht="21" customHeight="1">
      <c r="B1" s="292"/>
      <c r="C1" s="292"/>
      <c r="D1" s="292"/>
      <c r="E1" s="292"/>
      <c r="F1" s="293"/>
      <c r="G1" s="532"/>
      <c r="H1" s="532"/>
      <c r="I1" s="532"/>
      <c r="J1" s="296"/>
      <c r="K1" s="296"/>
      <c r="L1" s="296"/>
      <c r="M1" s="296"/>
      <c r="N1" s="296"/>
      <c r="O1" s="296"/>
      <c r="P1" s="296"/>
      <c r="Q1" s="296"/>
      <c r="R1" s="296"/>
      <c r="S1" s="296"/>
    </row>
    <row r="2" spans="1:19" ht="18.75" customHeight="1">
      <c r="B2" s="292"/>
      <c r="C2" s="292"/>
      <c r="D2" s="292" t="s">
        <v>322</v>
      </c>
      <c r="E2" s="292"/>
      <c r="F2" s="294"/>
      <c r="G2" s="295"/>
      <c r="H2" s="295"/>
      <c r="I2" s="304"/>
      <c r="J2" s="296"/>
      <c r="K2" s="296"/>
      <c r="L2" s="296"/>
      <c r="M2" s="296"/>
      <c r="N2" s="296"/>
      <c r="O2" s="296"/>
      <c r="P2" s="296"/>
      <c r="Q2" s="296"/>
      <c r="R2" s="296"/>
      <c r="S2" s="296"/>
    </row>
    <row r="3" spans="1:19" ht="36.75" customHeight="1">
      <c r="A3" s="610" t="s">
        <v>329</v>
      </c>
      <c r="B3" s="610"/>
      <c r="C3" s="610"/>
      <c r="D3" s="610"/>
      <c r="E3" s="610"/>
      <c r="F3" s="610"/>
      <c r="G3" s="610"/>
      <c r="H3" s="610"/>
      <c r="I3" s="305"/>
      <c r="J3" s="296"/>
      <c r="K3" s="296"/>
      <c r="L3" s="296"/>
      <c r="M3" s="296"/>
      <c r="N3" s="296"/>
      <c r="O3" s="296"/>
      <c r="P3" s="296"/>
      <c r="Q3" s="296"/>
      <c r="R3" s="296"/>
      <c r="S3" s="296"/>
    </row>
    <row r="4" spans="1:19" ht="3" hidden="1" customHeight="1">
      <c r="B4" s="12"/>
      <c r="C4" s="12"/>
      <c r="D4" s="12"/>
      <c r="E4" s="12"/>
      <c r="F4" s="12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</row>
    <row r="5" spans="1:19" s="291" customFormat="1" ht="186" customHeight="1">
      <c r="A5" s="535" t="s">
        <v>330</v>
      </c>
      <c r="B5" s="537"/>
      <c r="C5" s="168" t="s">
        <v>331</v>
      </c>
      <c r="D5" s="168" t="s">
        <v>162</v>
      </c>
      <c r="E5" s="168" t="s">
        <v>326</v>
      </c>
      <c r="F5" s="168" t="s">
        <v>327</v>
      </c>
      <c r="G5" s="297" t="s">
        <v>309</v>
      </c>
      <c r="H5" s="297" t="s">
        <v>16</v>
      </c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</row>
    <row r="6" spans="1:19" s="291" customFormat="1" ht="35.25" customHeight="1">
      <c r="A6" s="611" t="s">
        <v>328</v>
      </c>
      <c r="B6" s="612"/>
      <c r="C6" s="298" t="s">
        <v>328</v>
      </c>
      <c r="D6" s="298" t="s">
        <v>328</v>
      </c>
      <c r="E6" s="16" t="s">
        <v>328</v>
      </c>
      <c r="F6" s="16" t="s">
        <v>328</v>
      </c>
      <c r="G6" s="299" t="s">
        <v>328</v>
      </c>
      <c r="H6" s="299" t="s">
        <v>328</v>
      </c>
    </row>
    <row r="7" spans="1:19" s="291" customFormat="1" ht="15.75">
      <c r="A7" s="294"/>
      <c r="B7" s="294"/>
      <c r="C7" s="10"/>
      <c r="D7" s="10"/>
      <c r="E7" s="294"/>
      <c r="F7" s="294"/>
      <c r="G7" s="300"/>
      <c r="H7" s="300"/>
    </row>
    <row r="8" spans="1:19" s="291" customFormat="1" ht="15.75">
      <c r="B8" s="301"/>
      <c r="C8" s="301"/>
      <c r="D8" s="301"/>
      <c r="E8" s="302"/>
    </row>
    <row r="9" spans="1:19" s="291" customFormat="1" ht="15.75">
      <c r="B9" s="301"/>
      <c r="C9" s="301"/>
      <c r="D9" s="301"/>
      <c r="E9" s="303"/>
    </row>
    <row r="10" spans="1:19" s="291" customFormat="1" ht="15.75" customHeight="1">
      <c r="A10" s="607"/>
      <c r="B10" s="607"/>
      <c r="C10" s="607"/>
      <c r="D10" s="607"/>
      <c r="E10" s="2"/>
      <c r="G10" s="608"/>
      <c r="H10" s="608"/>
    </row>
    <row r="11" spans="1:19" s="291" customFormat="1" ht="15" customHeight="1">
      <c r="A11" s="607"/>
      <c r="B11" s="607"/>
      <c r="C11" s="607"/>
      <c r="D11" s="607"/>
      <c r="E11" s="302"/>
      <c r="G11" s="608"/>
      <c r="H11" s="608"/>
    </row>
    <row r="12" spans="1:19" s="291" customFormat="1" ht="15.75" customHeight="1">
      <c r="A12" s="607"/>
      <c r="B12" s="607"/>
      <c r="C12" s="607"/>
      <c r="D12" s="607"/>
      <c r="E12" s="302"/>
      <c r="F12" s="125"/>
      <c r="G12" s="608"/>
      <c r="H12" s="608"/>
    </row>
    <row r="13" spans="1:19" s="291" customFormat="1" ht="15.75"/>
  </sheetData>
  <mergeCells count="6">
    <mergeCell ref="G1:I1"/>
    <mergeCell ref="A3:H3"/>
    <mergeCell ref="A5:B5"/>
    <mergeCell ref="A6:B6"/>
    <mergeCell ref="A10:D12"/>
    <mergeCell ref="G10:H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708"/>
  <sheetViews>
    <sheetView zoomScale="45" zoomScaleNormal="45" workbookViewId="0">
      <selection activeCell="A3" sqref="A3:P9"/>
    </sheetView>
  </sheetViews>
  <sheetFormatPr defaultColWidth="9.140625" defaultRowHeight="15"/>
  <cols>
    <col min="1" max="1" width="18.140625" style="154" customWidth="1"/>
    <col min="2" max="2" width="50.5703125" style="154" customWidth="1"/>
    <col min="3" max="3" width="30.28515625" style="154" customWidth="1"/>
    <col min="4" max="4" width="15.42578125" style="155" customWidth="1"/>
    <col min="5" max="5" width="20.42578125" style="154" customWidth="1"/>
    <col min="6" max="6" width="35.42578125" style="154" customWidth="1"/>
    <col min="7" max="7" width="16.85546875" style="154" customWidth="1"/>
    <col min="8" max="8" width="35.7109375" style="154" customWidth="1"/>
    <col min="9" max="9" width="40.5703125" style="154" customWidth="1"/>
    <col min="10" max="10" width="27.7109375" style="154" customWidth="1"/>
    <col min="11" max="11" width="32.140625" style="154" customWidth="1"/>
    <col min="12" max="12" width="21.28515625" style="154" customWidth="1"/>
    <col min="13" max="16384" width="9.140625" style="154"/>
  </cols>
  <sheetData>
    <row r="1" spans="1:18" s="3" customFormat="1" ht="3.75" customHeight="1">
      <c r="A1" s="156"/>
      <c r="B1" s="156"/>
      <c r="C1" s="156"/>
      <c r="D1" s="157"/>
      <c r="H1" s="158"/>
      <c r="I1" s="193"/>
      <c r="J1" s="193"/>
      <c r="K1" s="194"/>
      <c r="L1" s="541"/>
      <c r="M1" s="541"/>
      <c r="N1" s="541"/>
      <c r="O1" s="541"/>
      <c r="P1" s="541"/>
      <c r="Q1" s="193"/>
      <c r="R1" s="193"/>
    </row>
    <row r="2" spans="1:18" ht="3" customHeight="1">
      <c r="A2" s="159"/>
      <c r="B2" s="160"/>
      <c r="C2" s="160"/>
      <c r="D2" s="161"/>
      <c r="E2" s="162"/>
      <c r="F2" s="163"/>
      <c r="G2" s="163"/>
    </row>
    <row r="3" spans="1:18" ht="15" customHeight="1">
      <c r="A3" s="159"/>
      <c r="B3" s="160"/>
      <c r="C3" s="160"/>
      <c r="D3" s="161"/>
      <c r="E3" s="164" t="s">
        <v>322</v>
      </c>
      <c r="F3" s="163"/>
      <c r="G3" s="163"/>
    </row>
    <row r="4" spans="1:18" customFormat="1" ht="26.25" customHeight="1">
      <c r="A4" s="165" t="s">
        <v>430</v>
      </c>
      <c r="B4" s="165"/>
      <c r="C4" s="165"/>
      <c r="D4" s="165"/>
      <c r="E4" s="165"/>
      <c r="F4" s="165"/>
      <c r="G4" s="165"/>
      <c r="H4" s="165"/>
      <c r="I4" s="165"/>
      <c r="J4" s="165"/>
      <c r="K4" s="663"/>
      <c r="L4" s="165"/>
      <c r="M4" s="165"/>
      <c r="N4" s="165"/>
      <c r="O4" s="165"/>
      <c r="P4" s="196"/>
    </row>
    <row r="5" spans="1:18" customFormat="1" hidden="1">
      <c r="A5" s="613"/>
      <c r="B5" s="613"/>
      <c r="C5" s="613"/>
      <c r="D5" s="613"/>
      <c r="E5" s="613"/>
      <c r="F5" s="613"/>
      <c r="G5" s="613"/>
      <c r="H5" s="613"/>
      <c r="I5" s="613"/>
      <c r="J5" s="613"/>
      <c r="K5" s="613"/>
      <c r="L5" s="613"/>
      <c r="M5" s="613"/>
      <c r="N5" s="613"/>
      <c r="O5" s="613"/>
      <c r="P5" s="614"/>
    </row>
    <row r="6" spans="1:18" s="145" customFormat="1" ht="409.5" customHeight="1">
      <c r="A6" s="166" t="s">
        <v>155</v>
      </c>
      <c r="B6" s="166" t="s">
        <v>332</v>
      </c>
      <c r="C6" s="166" t="s">
        <v>159</v>
      </c>
      <c r="D6" s="167" t="s">
        <v>333</v>
      </c>
      <c r="E6" s="166" t="s">
        <v>334</v>
      </c>
      <c r="F6" s="166" t="s">
        <v>162</v>
      </c>
      <c r="G6" s="166" t="s">
        <v>163</v>
      </c>
      <c r="H6" s="168" t="s">
        <v>164</v>
      </c>
      <c r="I6" s="166" t="s">
        <v>167</v>
      </c>
      <c r="J6" s="166" t="s">
        <v>168</v>
      </c>
      <c r="K6" s="168" t="s">
        <v>169</v>
      </c>
      <c r="L6" s="197" t="s">
        <v>170</v>
      </c>
      <c r="M6" s="197" t="s">
        <v>171</v>
      </c>
      <c r="N6" s="40" t="s">
        <v>172</v>
      </c>
      <c r="O6" s="166" t="s">
        <v>173</v>
      </c>
      <c r="P6" s="166" t="s">
        <v>174</v>
      </c>
    </row>
    <row r="7" spans="1:18" customFormat="1">
      <c r="A7" s="169" t="s">
        <v>335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98"/>
    </row>
    <row r="8" spans="1:18" customFormat="1" ht="18.75">
      <c r="A8" s="170" t="s">
        <v>336</v>
      </c>
      <c r="B8" s="171"/>
      <c r="C8" s="171"/>
      <c r="D8" s="172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99"/>
    </row>
    <row r="9" spans="1:18" s="146" customFormat="1" ht="262.5">
      <c r="A9" s="173" t="s">
        <v>337</v>
      </c>
      <c r="B9" s="174" t="s">
        <v>338</v>
      </c>
      <c r="C9" s="175" t="s">
        <v>224</v>
      </c>
      <c r="D9" s="176" t="s">
        <v>224</v>
      </c>
      <c r="E9" s="174" t="s">
        <v>339</v>
      </c>
      <c r="F9" s="175" t="s">
        <v>340</v>
      </c>
      <c r="G9" s="177" t="s">
        <v>341</v>
      </c>
      <c r="H9" s="175" t="s">
        <v>342</v>
      </c>
      <c r="I9" s="175" t="s">
        <v>343</v>
      </c>
      <c r="J9" s="200" t="s">
        <v>344</v>
      </c>
      <c r="K9" s="174" t="s">
        <v>345</v>
      </c>
      <c r="L9" s="201">
        <v>874000</v>
      </c>
      <c r="M9" s="178" t="s">
        <v>328</v>
      </c>
      <c r="N9" s="178" t="s">
        <v>328</v>
      </c>
      <c r="O9" s="178" t="s">
        <v>328</v>
      </c>
      <c r="P9" s="174" t="s">
        <v>224</v>
      </c>
    </row>
    <row r="10" spans="1:18" s="147" customFormat="1" ht="18.75">
      <c r="A10" s="173"/>
      <c r="B10" s="174"/>
      <c r="C10" s="178"/>
      <c r="D10" s="179"/>
      <c r="E10" s="174"/>
      <c r="F10" s="180"/>
      <c r="G10" s="177"/>
      <c r="H10" s="174"/>
      <c r="I10" s="175"/>
      <c r="J10" s="200"/>
      <c r="K10" s="174"/>
      <c r="L10" s="201"/>
      <c r="M10" s="202"/>
      <c r="N10" s="178"/>
      <c r="O10" s="178"/>
      <c r="P10" s="203"/>
    </row>
    <row r="11" spans="1:18" s="147" customFormat="1" ht="18.75">
      <c r="A11" s="173"/>
      <c r="B11" s="174"/>
      <c r="C11" s="178"/>
      <c r="D11" s="179"/>
      <c r="E11" s="174"/>
      <c r="F11" s="180"/>
      <c r="G11" s="177"/>
      <c r="H11" s="174"/>
      <c r="I11" s="175"/>
      <c r="J11" s="200"/>
      <c r="K11" s="174"/>
      <c r="L11" s="201"/>
      <c r="M11" s="202"/>
      <c r="N11" s="178"/>
      <c r="O11" s="178"/>
      <c r="P11" s="203"/>
    </row>
    <row r="12" spans="1:18" s="147" customFormat="1" ht="18.75">
      <c r="A12" s="173"/>
      <c r="B12" s="174"/>
      <c r="C12" s="178"/>
      <c r="D12" s="179"/>
      <c r="E12" s="174"/>
      <c r="F12" s="180"/>
      <c r="G12" s="177"/>
      <c r="H12" s="174"/>
      <c r="I12" s="175"/>
      <c r="J12" s="200"/>
      <c r="K12" s="174"/>
      <c r="L12" s="201"/>
      <c r="M12" s="202"/>
      <c r="N12" s="202"/>
      <c r="O12" s="202"/>
      <c r="P12" s="202"/>
    </row>
    <row r="13" spans="1:18" s="147" customFormat="1" ht="18.75">
      <c r="A13" s="173"/>
      <c r="B13" s="174"/>
      <c r="C13" s="181"/>
      <c r="D13" s="182"/>
      <c r="E13" s="174"/>
      <c r="F13" s="180"/>
      <c r="G13" s="177"/>
      <c r="H13" s="174"/>
      <c r="I13" s="204"/>
      <c r="J13" s="174"/>
      <c r="K13" s="174"/>
      <c r="L13" s="201"/>
      <c r="M13" s="205"/>
      <c r="N13" s="174"/>
      <c r="O13" s="203"/>
      <c r="P13" s="203"/>
    </row>
    <row r="14" spans="1:18" s="147" customFormat="1" ht="18.75">
      <c r="A14" s="173"/>
      <c r="B14" s="174"/>
      <c r="C14" s="178"/>
      <c r="D14" s="179"/>
      <c r="E14" s="174"/>
      <c r="F14" s="180"/>
      <c r="G14" s="177"/>
      <c r="H14" s="174"/>
      <c r="I14" s="175"/>
      <c r="J14" s="200"/>
      <c r="K14" s="174"/>
      <c r="L14" s="201"/>
      <c r="M14" s="202"/>
      <c r="N14" s="178"/>
      <c r="O14" s="178"/>
      <c r="P14" s="203"/>
    </row>
    <row r="15" spans="1:18" s="148" customFormat="1" ht="18.75">
      <c r="A15" s="173"/>
      <c r="B15" s="175"/>
      <c r="C15" s="183"/>
      <c r="D15" s="184"/>
      <c r="E15" s="185"/>
      <c r="F15" s="186"/>
      <c r="G15" s="175"/>
      <c r="H15" s="175"/>
      <c r="I15" s="175"/>
      <c r="J15" s="175"/>
      <c r="K15" s="175"/>
      <c r="L15" s="206"/>
      <c r="M15" s="207"/>
      <c r="N15" s="175"/>
      <c r="O15" s="183"/>
      <c r="P15" s="183"/>
    </row>
    <row r="16" spans="1:18" s="148" customFormat="1" ht="18.75">
      <c r="A16" s="173"/>
      <c r="B16" s="175"/>
      <c r="C16" s="187"/>
      <c r="D16" s="188"/>
      <c r="E16" s="185"/>
      <c r="F16" s="186"/>
      <c r="G16" s="175"/>
      <c r="H16" s="175"/>
      <c r="I16" s="175"/>
      <c r="J16" s="187"/>
      <c r="K16" s="187"/>
      <c r="L16" s="206"/>
      <c r="M16" s="208"/>
      <c r="N16" s="185"/>
      <c r="O16" s="183"/>
      <c r="P16" s="183"/>
    </row>
    <row r="17" spans="1:16" s="148" customFormat="1" ht="18.75">
      <c r="A17" s="173"/>
      <c r="B17" s="175"/>
      <c r="C17" s="187"/>
      <c r="D17" s="188"/>
      <c r="E17" s="185"/>
      <c r="F17" s="186"/>
      <c r="G17" s="175"/>
      <c r="H17" s="175"/>
      <c r="I17" s="175"/>
      <c r="J17" s="187"/>
      <c r="K17" s="187"/>
      <c r="L17" s="206"/>
      <c r="M17" s="208"/>
      <c r="N17" s="185"/>
      <c r="O17" s="183"/>
      <c r="P17" s="183"/>
    </row>
    <row r="18" spans="1:16" s="148" customFormat="1" ht="18.75">
      <c r="A18" s="173"/>
      <c r="B18" s="175"/>
      <c r="C18" s="187"/>
      <c r="D18" s="188"/>
      <c r="E18" s="185"/>
      <c r="F18" s="186"/>
      <c r="G18" s="175"/>
      <c r="H18" s="175"/>
      <c r="I18" s="175"/>
      <c r="J18" s="187"/>
      <c r="K18" s="187"/>
      <c r="L18" s="206"/>
      <c r="M18" s="208"/>
      <c r="N18" s="185"/>
      <c r="O18" s="183"/>
      <c r="P18" s="183"/>
    </row>
    <row r="19" spans="1:16" s="147" customFormat="1" ht="18.75">
      <c r="A19" s="173"/>
      <c r="B19" s="173"/>
      <c r="C19" s="173"/>
      <c r="D19" s="189"/>
      <c r="E19" s="190"/>
      <c r="F19" s="191"/>
      <c r="G19" s="173"/>
      <c r="H19" s="173"/>
      <c r="I19" s="173"/>
      <c r="J19" s="173"/>
      <c r="K19" s="173"/>
      <c r="L19" s="209"/>
      <c r="M19" s="210"/>
      <c r="N19" s="190"/>
      <c r="O19" s="211"/>
      <c r="P19" s="211"/>
    </row>
    <row r="20" spans="1:16" s="147" customFormat="1" ht="18.75">
      <c r="A20" s="173"/>
      <c r="B20" s="173"/>
      <c r="C20" s="173"/>
      <c r="D20" s="189"/>
      <c r="E20" s="190"/>
      <c r="F20" s="191"/>
      <c r="G20" s="173"/>
      <c r="H20" s="173"/>
      <c r="I20" s="173"/>
      <c r="J20" s="173"/>
      <c r="K20" s="173"/>
      <c r="L20" s="209"/>
      <c r="M20" s="210"/>
      <c r="N20" s="210"/>
      <c r="O20" s="210"/>
      <c r="P20" s="210"/>
    </row>
    <row r="21" spans="1:16" s="147" customFormat="1" ht="18.75">
      <c r="A21" s="173"/>
      <c r="B21" s="173"/>
      <c r="C21" s="173"/>
      <c r="D21" s="189"/>
      <c r="E21" s="190"/>
      <c r="F21" s="191"/>
      <c r="G21" s="173"/>
      <c r="H21" s="173"/>
      <c r="I21" s="173"/>
      <c r="J21" s="173"/>
      <c r="K21" s="173"/>
      <c r="L21" s="209"/>
      <c r="M21" s="210"/>
      <c r="N21" s="210"/>
      <c r="O21" s="210"/>
      <c r="P21" s="210"/>
    </row>
    <row r="22" spans="1:16" s="147" customFormat="1" ht="18.75">
      <c r="A22" s="173"/>
      <c r="B22" s="173"/>
      <c r="C22" s="173"/>
      <c r="D22" s="189"/>
      <c r="E22" s="190"/>
      <c r="F22" s="191"/>
      <c r="G22" s="173"/>
      <c r="H22" s="173"/>
      <c r="I22" s="173"/>
      <c r="J22" s="173"/>
      <c r="K22" s="173"/>
      <c r="L22" s="209"/>
      <c r="M22" s="210"/>
      <c r="N22" s="210"/>
      <c r="O22" s="210"/>
      <c r="P22" s="210"/>
    </row>
    <row r="23" spans="1:16" s="147" customFormat="1" ht="18.75">
      <c r="A23" s="173"/>
      <c r="B23" s="173"/>
      <c r="C23" s="173"/>
      <c r="D23" s="189"/>
      <c r="E23" s="190"/>
      <c r="F23" s="191"/>
      <c r="G23" s="173"/>
      <c r="H23" s="173"/>
      <c r="I23" s="173"/>
      <c r="J23" s="173"/>
      <c r="K23" s="173"/>
      <c r="L23" s="209"/>
      <c r="M23" s="210"/>
      <c r="N23" s="210"/>
      <c r="O23" s="210"/>
      <c r="P23" s="210"/>
    </row>
    <row r="24" spans="1:16" s="147" customFormat="1" ht="18.75">
      <c r="A24" s="173"/>
      <c r="B24" s="173"/>
      <c r="C24" s="173"/>
      <c r="D24" s="189"/>
      <c r="E24" s="190"/>
      <c r="F24" s="191"/>
      <c r="G24" s="173"/>
      <c r="H24" s="173"/>
      <c r="I24" s="173"/>
      <c r="J24" s="173"/>
      <c r="K24" s="173"/>
      <c r="L24" s="209"/>
      <c r="M24" s="210"/>
      <c r="N24" s="210"/>
      <c r="O24" s="210"/>
      <c r="P24" s="210"/>
    </row>
    <row r="25" spans="1:16" s="147" customFormat="1" ht="18.75">
      <c r="A25" s="173"/>
      <c r="B25" s="173"/>
      <c r="C25" s="173"/>
      <c r="D25" s="189"/>
      <c r="E25" s="190"/>
      <c r="F25" s="191"/>
      <c r="G25" s="173"/>
      <c r="H25" s="173"/>
      <c r="I25" s="173"/>
      <c r="J25" s="173"/>
      <c r="K25" s="173"/>
      <c r="L25" s="209"/>
      <c r="M25" s="210"/>
      <c r="N25" s="210"/>
      <c r="O25" s="210"/>
      <c r="P25" s="210"/>
    </row>
    <row r="26" spans="1:16" s="147" customFormat="1" ht="18.75">
      <c r="A26" s="173"/>
      <c r="B26" s="173"/>
      <c r="C26" s="173"/>
      <c r="D26" s="189"/>
      <c r="E26" s="190"/>
      <c r="F26" s="191"/>
      <c r="G26" s="173"/>
      <c r="H26" s="173"/>
      <c r="I26" s="173"/>
      <c r="J26" s="173"/>
      <c r="K26" s="173"/>
      <c r="L26" s="209"/>
      <c r="M26" s="210"/>
      <c r="N26" s="210"/>
      <c r="O26" s="210"/>
      <c r="P26" s="210"/>
    </row>
    <row r="27" spans="1:16" s="147" customFormat="1" ht="18.75">
      <c r="A27" s="173"/>
      <c r="B27" s="173"/>
      <c r="C27" s="173"/>
      <c r="D27" s="189"/>
      <c r="E27" s="190"/>
      <c r="F27" s="191"/>
      <c r="G27" s="173"/>
      <c r="H27" s="173"/>
      <c r="I27" s="173"/>
      <c r="J27" s="173"/>
      <c r="K27" s="173"/>
      <c r="L27" s="209"/>
      <c r="M27" s="210"/>
      <c r="N27" s="210"/>
      <c r="O27" s="210"/>
      <c r="P27" s="210"/>
    </row>
    <row r="28" spans="1:16" s="147" customFormat="1" ht="18.75">
      <c r="A28" s="173"/>
      <c r="B28" s="173"/>
      <c r="C28" s="173"/>
      <c r="D28" s="189"/>
      <c r="E28" s="190"/>
      <c r="F28" s="191"/>
      <c r="G28" s="173"/>
      <c r="H28" s="173"/>
      <c r="I28" s="173"/>
      <c r="J28" s="173"/>
      <c r="K28" s="173"/>
      <c r="L28" s="209"/>
      <c r="M28" s="210"/>
      <c r="N28" s="210"/>
      <c r="O28" s="210"/>
      <c r="P28" s="210"/>
    </row>
    <row r="29" spans="1:16" s="147" customFormat="1" ht="18.75">
      <c r="A29" s="173"/>
      <c r="B29" s="173"/>
      <c r="C29" s="173"/>
      <c r="D29" s="189"/>
      <c r="E29" s="190"/>
      <c r="F29" s="191"/>
      <c r="G29" s="173"/>
      <c r="H29" s="173"/>
      <c r="I29" s="173"/>
      <c r="J29" s="173"/>
      <c r="K29" s="173"/>
      <c r="L29" s="209"/>
      <c r="M29" s="210"/>
      <c r="N29" s="210"/>
      <c r="O29" s="210"/>
      <c r="P29" s="210"/>
    </row>
    <row r="30" spans="1:16" s="147" customFormat="1" ht="18.75">
      <c r="A30" s="173"/>
      <c r="B30" s="173"/>
      <c r="C30" s="173"/>
      <c r="D30" s="189"/>
      <c r="E30" s="190"/>
      <c r="F30" s="191"/>
      <c r="G30" s="173"/>
      <c r="H30" s="173"/>
      <c r="I30" s="173"/>
      <c r="J30" s="173"/>
      <c r="K30" s="173"/>
      <c r="L30" s="209"/>
      <c r="M30" s="210"/>
      <c r="N30" s="210"/>
      <c r="O30" s="210"/>
      <c r="P30" s="210"/>
    </row>
    <row r="31" spans="1:16" s="147" customFormat="1" ht="18.75">
      <c r="A31" s="173"/>
      <c r="B31" s="173"/>
      <c r="C31" s="173"/>
      <c r="D31" s="189"/>
      <c r="E31" s="190"/>
      <c r="F31" s="191"/>
      <c r="G31" s="173"/>
      <c r="H31" s="173"/>
      <c r="I31" s="173"/>
      <c r="J31" s="173"/>
      <c r="K31" s="173"/>
      <c r="L31" s="209"/>
      <c r="M31" s="192"/>
      <c r="N31" s="192"/>
      <c r="O31" s="192"/>
      <c r="P31" s="192"/>
    </row>
    <row r="32" spans="1:16" s="147" customFormat="1" ht="18.75">
      <c r="A32" s="173"/>
      <c r="B32" s="173"/>
      <c r="C32" s="173"/>
      <c r="D32" s="189"/>
      <c r="E32" s="190"/>
      <c r="F32" s="191"/>
      <c r="G32" s="173"/>
      <c r="H32" s="173"/>
      <c r="I32" s="173"/>
      <c r="J32" s="173"/>
      <c r="K32" s="173"/>
      <c r="L32" s="209"/>
      <c r="M32" s="192"/>
      <c r="N32" s="192"/>
      <c r="O32" s="192"/>
      <c r="P32" s="192"/>
    </row>
    <row r="33" spans="1:16" s="147" customFormat="1" ht="108.75" customHeight="1">
      <c r="A33" s="173"/>
      <c r="B33" s="173"/>
      <c r="C33" s="173"/>
      <c r="D33" s="189"/>
      <c r="E33" s="190"/>
      <c r="F33" s="191"/>
      <c r="G33" s="173"/>
      <c r="H33" s="173"/>
      <c r="I33" s="173"/>
      <c r="J33" s="173"/>
      <c r="K33" s="173"/>
      <c r="L33" s="209"/>
      <c r="M33" s="192"/>
      <c r="N33" s="192"/>
      <c r="O33" s="192"/>
      <c r="P33" s="192"/>
    </row>
    <row r="34" spans="1:16" s="147" customFormat="1" ht="153" customHeight="1">
      <c r="A34" s="173"/>
      <c r="B34" s="173"/>
      <c r="C34" s="173"/>
      <c r="D34" s="189"/>
      <c r="E34" s="190"/>
      <c r="F34" s="191"/>
      <c r="G34" s="173"/>
      <c r="H34" s="173"/>
      <c r="I34" s="173"/>
      <c r="J34" s="173"/>
      <c r="K34" s="173"/>
      <c r="L34" s="209"/>
      <c r="M34" s="192"/>
      <c r="N34" s="192"/>
      <c r="O34" s="192"/>
      <c r="P34" s="192"/>
    </row>
    <row r="35" spans="1:16" s="147" customFormat="1" ht="18.75">
      <c r="A35" s="173"/>
      <c r="B35" s="173"/>
      <c r="C35" s="173"/>
      <c r="D35" s="189"/>
      <c r="E35" s="190"/>
      <c r="F35" s="191"/>
      <c r="G35" s="173"/>
      <c r="H35" s="173"/>
      <c r="I35" s="173"/>
      <c r="J35" s="173"/>
      <c r="K35" s="173"/>
      <c r="L35" s="209"/>
      <c r="M35" s="192"/>
      <c r="N35" s="192"/>
      <c r="O35" s="192"/>
      <c r="P35" s="192"/>
    </row>
    <row r="36" spans="1:16" s="147" customFormat="1" ht="18.75">
      <c r="A36" s="173"/>
      <c r="B36" s="173"/>
      <c r="C36" s="173"/>
      <c r="D36" s="189"/>
      <c r="E36" s="190"/>
      <c r="F36" s="191"/>
      <c r="G36" s="173"/>
      <c r="H36" s="173"/>
      <c r="I36" s="173"/>
      <c r="J36" s="173"/>
      <c r="K36" s="173"/>
      <c r="L36" s="212"/>
      <c r="M36" s="192"/>
      <c r="N36" s="192"/>
      <c r="O36" s="192"/>
      <c r="P36" s="192"/>
    </row>
    <row r="37" spans="1:16" s="147" customFormat="1" ht="18.75">
      <c r="A37" s="173"/>
      <c r="B37" s="173"/>
      <c r="C37" s="173"/>
      <c r="D37" s="189"/>
      <c r="E37" s="190"/>
      <c r="F37" s="191"/>
      <c r="G37" s="173"/>
      <c r="H37" s="173"/>
      <c r="I37" s="173"/>
      <c r="J37" s="173"/>
      <c r="K37" s="173"/>
      <c r="L37" s="209"/>
      <c r="M37" s="192"/>
      <c r="N37" s="192"/>
      <c r="O37" s="192"/>
      <c r="P37" s="192"/>
    </row>
    <row r="38" spans="1:16" s="147" customFormat="1" ht="18.75">
      <c r="A38" s="173"/>
      <c r="B38" s="173"/>
      <c r="C38" s="173"/>
      <c r="D38" s="189"/>
      <c r="E38" s="190"/>
      <c r="F38" s="191"/>
      <c r="G38" s="173"/>
      <c r="H38" s="173"/>
      <c r="I38" s="173"/>
      <c r="J38" s="173"/>
      <c r="K38" s="173"/>
      <c r="L38" s="209"/>
      <c r="M38" s="192"/>
      <c r="N38" s="192"/>
      <c r="O38" s="192"/>
      <c r="P38" s="192"/>
    </row>
    <row r="39" spans="1:16" s="147" customFormat="1" ht="18.75">
      <c r="A39" s="173"/>
      <c r="B39" s="173"/>
      <c r="C39" s="173"/>
      <c r="D39" s="189"/>
      <c r="E39" s="190"/>
      <c r="F39" s="191"/>
      <c r="G39" s="173"/>
      <c r="H39" s="173"/>
      <c r="I39" s="173"/>
      <c r="J39" s="173"/>
      <c r="K39" s="173"/>
      <c r="L39" s="209"/>
      <c r="M39" s="192"/>
      <c r="N39" s="192"/>
      <c r="O39" s="192"/>
      <c r="P39" s="192"/>
    </row>
    <row r="40" spans="1:16" s="147" customFormat="1" ht="18.75">
      <c r="A40" s="173"/>
      <c r="B40" s="173"/>
      <c r="C40" s="173"/>
      <c r="D40" s="189"/>
      <c r="E40" s="190"/>
      <c r="F40" s="191"/>
      <c r="G40" s="173"/>
      <c r="H40" s="173"/>
      <c r="I40" s="173"/>
      <c r="J40" s="173"/>
      <c r="K40" s="173"/>
      <c r="L40" s="209"/>
      <c r="M40" s="192"/>
      <c r="N40" s="192"/>
      <c r="O40" s="192"/>
      <c r="P40" s="192"/>
    </row>
    <row r="41" spans="1:16" s="147" customFormat="1" ht="18.75">
      <c r="A41" s="173"/>
      <c r="B41" s="173"/>
      <c r="C41" s="173"/>
      <c r="D41" s="189"/>
      <c r="E41" s="190"/>
      <c r="F41" s="191"/>
      <c r="G41" s="173"/>
      <c r="H41" s="173"/>
      <c r="I41" s="173"/>
      <c r="J41" s="173"/>
      <c r="K41" s="173"/>
      <c r="L41" s="209"/>
      <c r="M41" s="213"/>
      <c r="N41" s="213"/>
      <c r="O41" s="213"/>
      <c r="P41" s="213"/>
    </row>
    <row r="42" spans="1:16" s="147" customFormat="1" ht="18.75">
      <c r="A42" s="173"/>
      <c r="B42" s="173"/>
      <c r="C42" s="173"/>
      <c r="D42" s="189"/>
      <c r="E42" s="190"/>
      <c r="F42" s="191"/>
      <c r="G42" s="173"/>
      <c r="H42" s="173"/>
      <c r="I42" s="173"/>
      <c r="J42" s="173"/>
      <c r="K42" s="173"/>
      <c r="L42" s="209"/>
      <c r="M42" s="213"/>
      <c r="N42" s="213"/>
      <c r="O42" s="213"/>
      <c r="P42" s="213"/>
    </row>
    <row r="43" spans="1:16" s="147" customFormat="1" ht="18.75">
      <c r="A43" s="173"/>
      <c r="B43" s="173"/>
      <c r="C43" s="173"/>
      <c r="D43" s="190"/>
      <c r="E43" s="190"/>
      <c r="F43" s="191"/>
      <c r="G43" s="173"/>
      <c r="H43" s="173"/>
      <c r="I43" s="173"/>
      <c r="J43" s="173"/>
      <c r="K43" s="173"/>
      <c r="L43" s="209"/>
      <c r="M43" s="213"/>
      <c r="N43" s="213"/>
      <c r="O43" s="213"/>
      <c r="P43" s="213"/>
    </row>
    <row r="44" spans="1:16" s="147" customFormat="1" ht="18.75">
      <c r="A44" s="173"/>
      <c r="B44" s="173"/>
      <c r="C44" s="173"/>
      <c r="D44" s="189"/>
      <c r="E44" s="190"/>
      <c r="F44" s="191"/>
      <c r="G44" s="173"/>
      <c r="H44" s="173"/>
      <c r="I44" s="173"/>
      <c r="J44" s="173"/>
      <c r="K44" s="173"/>
      <c r="L44" s="209"/>
      <c r="M44" s="213"/>
      <c r="N44" s="173"/>
      <c r="O44" s="173"/>
      <c r="P44" s="211"/>
    </row>
    <row r="45" spans="1:16" s="147" customFormat="1" ht="18.75">
      <c r="A45" s="173"/>
      <c r="B45" s="173"/>
      <c r="C45" s="173"/>
      <c r="D45" s="189"/>
      <c r="E45" s="190"/>
      <c r="F45" s="191"/>
      <c r="G45" s="173"/>
      <c r="H45" s="173"/>
      <c r="I45" s="173"/>
      <c r="J45" s="173"/>
      <c r="K45" s="173"/>
      <c r="L45" s="209"/>
      <c r="M45" s="213"/>
      <c r="N45" s="213"/>
      <c r="O45" s="213"/>
      <c r="P45" s="213"/>
    </row>
    <row r="46" spans="1:16" s="147" customFormat="1" ht="18.75">
      <c r="A46" s="173"/>
      <c r="B46" s="173"/>
      <c r="C46" s="173"/>
      <c r="D46" s="189"/>
      <c r="E46" s="190"/>
      <c r="F46" s="191"/>
      <c r="G46" s="173"/>
      <c r="H46" s="173"/>
      <c r="I46" s="173"/>
      <c r="J46" s="173"/>
      <c r="K46" s="173"/>
      <c r="L46" s="209"/>
      <c r="M46" s="213"/>
      <c r="N46" s="213"/>
      <c r="O46" s="213"/>
      <c r="P46" s="213"/>
    </row>
    <row r="47" spans="1:16" s="147" customFormat="1" ht="18.75">
      <c r="A47" s="173"/>
      <c r="B47" s="173"/>
      <c r="C47" s="173"/>
      <c r="D47" s="189"/>
      <c r="E47" s="190"/>
      <c r="F47" s="191"/>
      <c r="G47" s="173"/>
      <c r="H47" s="173"/>
      <c r="I47" s="173"/>
      <c r="J47" s="173"/>
      <c r="K47" s="173"/>
      <c r="L47" s="209"/>
      <c r="M47" s="213"/>
      <c r="N47" s="213"/>
      <c r="O47" s="213"/>
      <c r="P47" s="213"/>
    </row>
    <row r="48" spans="1:16" s="146" customFormat="1" ht="18.75">
      <c r="A48" s="173"/>
      <c r="B48" s="175"/>
      <c r="C48" s="175"/>
      <c r="D48" s="192"/>
      <c r="E48" s="185"/>
      <c r="F48" s="175"/>
      <c r="G48" s="185"/>
      <c r="H48" s="185"/>
      <c r="I48" s="185"/>
      <c r="J48" s="185"/>
      <c r="K48" s="185"/>
      <c r="L48" s="206"/>
      <c r="M48" s="214"/>
      <c r="N48" s="175"/>
      <c r="O48" s="175"/>
      <c r="P48" s="183"/>
    </row>
    <row r="49" spans="1:16" s="146" customFormat="1" ht="18.75">
      <c r="A49" s="173"/>
      <c r="B49" s="175"/>
      <c r="C49" s="175"/>
      <c r="D49" s="192"/>
      <c r="E49" s="185"/>
      <c r="F49" s="175"/>
      <c r="G49" s="185"/>
      <c r="H49" s="185"/>
      <c r="I49" s="185"/>
      <c r="J49" s="185"/>
      <c r="K49" s="185"/>
      <c r="L49" s="206"/>
      <c r="M49" s="214"/>
      <c r="N49" s="175"/>
      <c r="O49" s="175"/>
      <c r="P49" s="183"/>
    </row>
    <row r="50" spans="1:16" s="146" customFormat="1" ht="18.75">
      <c r="A50" s="173"/>
      <c r="B50" s="175"/>
      <c r="C50" s="175"/>
      <c r="D50" s="192"/>
      <c r="E50" s="185"/>
      <c r="F50" s="175"/>
      <c r="G50" s="185"/>
      <c r="H50" s="185"/>
      <c r="I50" s="185"/>
      <c r="J50" s="185"/>
      <c r="K50" s="185"/>
      <c r="L50" s="206"/>
      <c r="M50" s="214"/>
      <c r="N50" s="175"/>
      <c r="O50" s="175"/>
      <c r="P50" s="183"/>
    </row>
    <row r="51" spans="1:16" s="146" customFormat="1" ht="18.75">
      <c r="A51" s="173"/>
      <c r="B51" s="175"/>
      <c r="C51" s="175"/>
      <c r="D51" s="192"/>
      <c r="E51" s="185"/>
      <c r="F51" s="175"/>
      <c r="G51" s="185"/>
      <c r="H51" s="185"/>
      <c r="I51" s="185"/>
      <c r="J51" s="185"/>
      <c r="K51" s="185"/>
      <c r="L51" s="206"/>
      <c r="M51" s="214"/>
      <c r="N51" s="175"/>
      <c r="O51" s="175"/>
      <c r="P51" s="183"/>
    </row>
    <row r="52" spans="1:16" s="146" customFormat="1" ht="18.75">
      <c r="A52" s="173"/>
      <c r="B52" s="175"/>
      <c r="C52" s="175"/>
      <c r="D52" s="192"/>
      <c r="E52" s="185"/>
      <c r="F52" s="175"/>
      <c r="G52" s="185"/>
      <c r="H52" s="185"/>
      <c r="I52" s="185"/>
      <c r="J52" s="185"/>
      <c r="K52" s="185"/>
      <c r="L52" s="206"/>
      <c r="M52" s="214"/>
      <c r="N52" s="175"/>
      <c r="O52" s="175"/>
      <c r="P52" s="183"/>
    </row>
    <row r="53" spans="1:16" s="148" customFormat="1" ht="18.75">
      <c r="A53" s="173"/>
      <c r="B53" s="175"/>
      <c r="C53" s="175"/>
      <c r="D53" s="192"/>
      <c r="E53" s="185"/>
      <c r="F53" s="175"/>
      <c r="G53" s="185"/>
      <c r="H53" s="185"/>
      <c r="I53" s="185"/>
      <c r="J53" s="185"/>
      <c r="K53" s="185"/>
      <c r="L53" s="206"/>
      <c r="M53" s="214"/>
      <c r="N53" s="175"/>
      <c r="O53" s="175"/>
      <c r="P53" s="183"/>
    </row>
    <row r="54" spans="1:16" s="148" customFormat="1" ht="18.75">
      <c r="A54" s="173"/>
      <c r="B54" s="175"/>
      <c r="C54" s="175"/>
      <c r="D54" s="192"/>
      <c r="E54" s="185"/>
      <c r="F54" s="175"/>
      <c r="G54" s="185"/>
      <c r="H54" s="185"/>
      <c r="I54" s="185"/>
      <c r="J54" s="185"/>
      <c r="K54" s="185"/>
      <c r="L54" s="206"/>
      <c r="M54" s="214"/>
      <c r="N54" s="175"/>
      <c r="O54" s="175"/>
      <c r="P54" s="183"/>
    </row>
    <row r="55" spans="1:16" s="148" customFormat="1" ht="18.75">
      <c r="A55" s="173"/>
      <c r="B55" s="175"/>
      <c r="C55" s="175"/>
      <c r="D55" s="192"/>
      <c r="E55" s="185"/>
      <c r="F55" s="175"/>
      <c r="G55" s="185"/>
      <c r="H55" s="185"/>
      <c r="I55" s="185"/>
      <c r="J55" s="185"/>
      <c r="K55" s="185"/>
      <c r="L55" s="206"/>
      <c r="M55" s="214"/>
      <c r="N55" s="175"/>
      <c r="O55" s="175"/>
      <c r="P55" s="183"/>
    </row>
    <row r="56" spans="1:16" s="148" customFormat="1" ht="18.75">
      <c r="A56" s="173"/>
      <c r="B56" s="175"/>
      <c r="C56" s="175"/>
      <c r="D56" s="192"/>
      <c r="E56" s="185"/>
      <c r="F56" s="175"/>
      <c r="G56" s="185"/>
      <c r="H56" s="185"/>
      <c r="I56" s="185"/>
      <c r="J56" s="185"/>
      <c r="K56" s="185"/>
      <c r="L56" s="206"/>
      <c r="M56" s="214"/>
      <c r="N56" s="175"/>
      <c r="O56" s="175"/>
      <c r="P56" s="183"/>
    </row>
    <row r="57" spans="1:16" s="148" customFormat="1" ht="18.75">
      <c r="A57" s="173"/>
      <c r="B57" s="175"/>
      <c r="C57" s="175"/>
      <c r="D57" s="192"/>
      <c r="E57" s="185"/>
      <c r="F57" s="175"/>
      <c r="G57" s="185"/>
      <c r="H57" s="185"/>
      <c r="I57" s="185"/>
      <c r="J57" s="185"/>
      <c r="K57" s="185"/>
      <c r="L57" s="206"/>
      <c r="M57" s="214"/>
      <c r="N57" s="175"/>
      <c r="O57" s="175"/>
      <c r="P57" s="183"/>
    </row>
    <row r="58" spans="1:16" s="148" customFormat="1" ht="18.75">
      <c r="A58" s="173"/>
      <c r="B58" s="175"/>
      <c r="C58" s="175"/>
      <c r="D58" s="192"/>
      <c r="E58" s="185"/>
      <c r="F58" s="175"/>
      <c r="G58" s="185"/>
      <c r="H58" s="185"/>
      <c r="I58" s="185"/>
      <c r="J58" s="185"/>
      <c r="K58" s="185"/>
      <c r="L58" s="206"/>
      <c r="M58" s="214"/>
      <c r="N58" s="175"/>
      <c r="O58" s="175"/>
      <c r="P58" s="183"/>
    </row>
    <row r="59" spans="1:16" s="148" customFormat="1" ht="18.75">
      <c r="A59" s="173"/>
      <c r="B59" s="175"/>
      <c r="C59" s="175"/>
      <c r="D59" s="192"/>
      <c r="E59" s="185"/>
      <c r="F59" s="175"/>
      <c r="G59" s="185"/>
      <c r="H59" s="185"/>
      <c r="I59" s="185"/>
      <c r="J59" s="185"/>
      <c r="K59" s="185"/>
      <c r="L59" s="206"/>
      <c r="M59" s="214"/>
      <c r="N59" s="175"/>
      <c r="O59" s="175"/>
      <c r="P59" s="183"/>
    </row>
    <row r="60" spans="1:16" s="148" customFormat="1" ht="18.75">
      <c r="A60" s="173"/>
      <c r="B60" s="175"/>
      <c r="C60" s="175"/>
      <c r="D60" s="192"/>
      <c r="E60" s="185"/>
      <c r="F60" s="175"/>
      <c r="G60" s="185"/>
      <c r="H60" s="185"/>
      <c r="I60" s="185"/>
      <c r="J60" s="185"/>
      <c r="K60" s="185"/>
      <c r="L60" s="206"/>
      <c r="M60" s="214"/>
      <c r="N60" s="175"/>
      <c r="O60" s="175"/>
      <c r="P60" s="183"/>
    </row>
    <row r="61" spans="1:16" s="148" customFormat="1" ht="18.75">
      <c r="A61" s="173"/>
      <c r="B61" s="175"/>
      <c r="C61" s="175"/>
      <c r="D61" s="192"/>
      <c r="E61" s="185"/>
      <c r="F61" s="175"/>
      <c r="G61" s="185"/>
      <c r="H61" s="185"/>
      <c r="I61" s="185"/>
      <c r="J61" s="185"/>
      <c r="K61" s="185"/>
      <c r="L61" s="206"/>
      <c r="M61" s="214"/>
      <c r="N61" s="175"/>
      <c r="O61" s="175"/>
      <c r="P61" s="183"/>
    </row>
    <row r="62" spans="1:16" s="148" customFormat="1" ht="18.75">
      <c r="A62" s="173"/>
      <c r="B62" s="175"/>
      <c r="C62" s="175"/>
      <c r="D62" s="192"/>
      <c r="E62" s="185"/>
      <c r="F62" s="175"/>
      <c r="G62" s="185"/>
      <c r="H62" s="185"/>
      <c r="I62" s="185"/>
      <c r="J62" s="185"/>
      <c r="K62" s="185"/>
      <c r="L62" s="206"/>
      <c r="M62" s="214"/>
      <c r="N62" s="175"/>
      <c r="O62" s="175"/>
      <c r="P62" s="183"/>
    </row>
    <row r="63" spans="1:16" s="148" customFormat="1" ht="18.75">
      <c r="A63" s="173"/>
      <c r="B63" s="175"/>
      <c r="C63" s="175"/>
      <c r="D63" s="192"/>
      <c r="E63" s="185"/>
      <c r="F63" s="175"/>
      <c r="G63" s="185"/>
      <c r="H63" s="185"/>
      <c r="I63" s="185"/>
      <c r="J63" s="185"/>
      <c r="K63" s="185"/>
      <c r="L63" s="206"/>
      <c r="M63" s="214"/>
      <c r="N63" s="175"/>
      <c r="O63" s="175"/>
      <c r="P63" s="183"/>
    </row>
    <row r="64" spans="1:16" s="148" customFormat="1" ht="18.75">
      <c r="A64" s="173"/>
      <c r="B64" s="175"/>
      <c r="C64" s="175"/>
      <c r="D64" s="192"/>
      <c r="E64" s="185"/>
      <c r="F64" s="175"/>
      <c r="G64" s="185"/>
      <c r="H64" s="185"/>
      <c r="I64" s="185"/>
      <c r="J64" s="185"/>
      <c r="K64" s="185"/>
      <c r="L64" s="206"/>
      <c r="M64" s="214"/>
      <c r="N64" s="175"/>
      <c r="O64" s="175"/>
      <c r="P64" s="183"/>
    </row>
    <row r="65" spans="1:16" s="148" customFormat="1" ht="18.75">
      <c r="A65" s="173"/>
      <c r="B65" s="175"/>
      <c r="C65" s="175"/>
      <c r="D65" s="192"/>
      <c r="E65" s="185"/>
      <c r="F65" s="175"/>
      <c r="G65" s="185"/>
      <c r="H65" s="185"/>
      <c r="I65" s="185"/>
      <c r="J65" s="185"/>
      <c r="K65" s="185"/>
      <c r="L65" s="206"/>
      <c r="M65" s="214"/>
      <c r="N65" s="175"/>
      <c r="O65" s="175"/>
      <c r="P65" s="183"/>
    </row>
    <row r="66" spans="1:16" s="148" customFormat="1" ht="18.75">
      <c r="A66" s="173"/>
      <c r="B66" s="175"/>
      <c r="C66" s="175"/>
      <c r="D66" s="192"/>
      <c r="E66" s="185"/>
      <c r="F66" s="175"/>
      <c r="G66" s="185"/>
      <c r="H66" s="185"/>
      <c r="I66" s="185"/>
      <c r="J66" s="185"/>
      <c r="K66" s="185"/>
      <c r="L66" s="206"/>
      <c r="M66" s="214"/>
      <c r="N66" s="175"/>
      <c r="O66" s="175"/>
      <c r="P66" s="183"/>
    </row>
    <row r="67" spans="1:16" s="148" customFormat="1" ht="18.75">
      <c r="A67" s="173"/>
      <c r="B67" s="175"/>
      <c r="C67" s="175"/>
      <c r="D67" s="192"/>
      <c r="E67" s="185"/>
      <c r="F67" s="175"/>
      <c r="G67" s="185"/>
      <c r="H67" s="185"/>
      <c r="I67" s="185"/>
      <c r="J67" s="185"/>
      <c r="K67" s="185"/>
      <c r="L67" s="206"/>
      <c r="M67" s="214"/>
      <c r="N67" s="175"/>
      <c r="O67" s="175"/>
      <c r="P67" s="183"/>
    </row>
    <row r="68" spans="1:16" s="148" customFormat="1" ht="18.75">
      <c r="A68" s="173"/>
      <c r="B68" s="175"/>
      <c r="C68" s="175"/>
      <c r="D68" s="192"/>
      <c r="E68" s="185"/>
      <c r="F68" s="175"/>
      <c r="G68" s="185"/>
      <c r="H68" s="185"/>
      <c r="I68" s="185"/>
      <c r="J68" s="185"/>
      <c r="K68" s="185"/>
      <c r="L68" s="206"/>
      <c r="M68" s="214"/>
      <c r="N68" s="175"/>
      <c r="O68" s="175"/>
      <c r="P68" s="183"/>
    </row>
    <row r="69" spans="1:16" s="148" customFormat="1" ht="18.75">
      <c r="A69" s="173"/>
      <c r="B69" s="175"/>
      <c r="C69" s="175"/>
      <c r="D69" s="192"/>
      <c r="E69" s="185"/>
      <c r="F69" s="175"/>
      <c r="G69" s="185"/>
      <c r="H69" s="185"/>
      <c r="I69" s="185"/>
      <c r="J69" s="185"/>
      <c r="K69" s="185"/>
      <c r="L69" s="206"/>
      <c r="M69" s="214"/>
      <c r="N69" s="175"/>
      <c r="O69" s="175"/>
      <c r="P69" s="183"/>
    </row>
    <row r="70" spans="1:16" s="148" customFormat="1" ht="18.75">
      <c r="A70" s="173"/>
      <c r="B70" s="175"/>
      <c r="C70" s="175"/>
      <c r="D70" s="192"/>
      <c r="E70" s="185"/>
      <c r="F70" s="175"/>
      <c r="G70" s="185"/>
      <c r="H70" s="185"/>
      <c r="I70" s="185"/>
      <c r="J70" s="185"/>
      <c r="K70" s="185"/>
      <c r="L70" s="206"/>
      <c r="M70" s="214"/>
      <c r="N70" s="175"/>
      <c r="O70" s="175"/>
      <c r="P70" s="183"/>
    </row>
    <row r="71" spans="1:16" s="148" customFormat="1" ht="18.75">
      <c r="A71" s="173"/>
      <c r="B71" s="175"/>
      <c r="C71" s="175"/>
      <c r="D71" s="192"/>
      <c r="E71" s="185"/>
      <c r="F71" s="175"/>
      <c r="G71" s="185"/>
      <c r="H71" s="185"/>
      <c r="I71" s="185"/>
      <c r="J71" s="185"/>
      <c r="K71" s="185"/>
      <c r="L71" s="206"/>
      <c r="M71" s="214"/>
      <c r="N71" s="175"/>
      <c r="O71" s="175"/>
      <c r="P71" s="183"/>
    </row>
    <row r="72" spans="1:16" s="148" customFormat="1" ht="18.75">
      <c r="A72" s="173"/>
      <c r="B72" s="175"/>
      <c r="C72" s="175"/>
      <c r="D72" s="192"/>
      <c r="E72" s="185"/>
      <c r="F72" s="175"/>
      <c r="G72" s="185"/>
      <c r="H72" s="185"/>
      <c r="I72" s="185"/>
      <c r="J72" s="185"/>
      <c r="K72" s="185"/>
      <c r="L72" s="206"/>
      <c r="M72" s="214"/>
      <c r="N72" s="175"/>
      <c r="O72" s="175"/>
      <c r="P72" s="183"/>
    </row>
    <row r="73" spans="1:16" s="148" customFormat="1" ht="18.75">
      <c r="A73" s="173"/>
      <c r="B73" s="187"/>
      <c r="C73" s="175"/>
      <c r="D73" s="192"/>
      <c r="E73" s="185"/>
      <c r="F73" s="186"/>
      <c r="G73" s="175"/>
      <c r="H73" s="175"/>
      <c r="I73" s="185"/>
      <c r="J73" s="185"/>
      <c r="K73" s="185"/>
      <c r="L73" s="214"/>
      <c r="M73" s="208"/>
      <c r="N73" s="175"/>
      <c r="O73" s="183"/>
      <c r="P73" s="183"/>
    </row>
    <row r="74" spans="1:16" s="147" customFormat="1" ht="18.75">
      <c r="A74" s="615"/>
      <c r="B74" s="616"/>
      <c r="C74" s="616"/>
      <c r="D74" s="616"/>
      <c r="E74" s="616"/>
      <c r="F74" s="616"/>
      <c r="G74" s="616"/>
      <c r="H74" s="616"/>
      <c r="I74" s="616"/>
      <c r="J74" s="616"/>
      <c r="K74" s="616"/>
      <c r="L74" s="616"/>
      <c r="M74" s="616"/>
      <c r="N74" s="616"/>
      <c r="O74" s="616"/>
      <c r="P74" s="617"/>
    </row>
    <row r="75" spans="1:16" s="147" customFormat="1" ht="18.75">
      <c r="A75" s="203"/>
      <c r="B75" s="215"/>
      <c r="C75" s="178"/>
      <c r="D75" s="179"/>
      <c r="E75" s="174"/>
      <c r="F75" s="180"/>
      <c r="G75" s="177"/>
      <c r="H75" s="174"/>
      <c r="I75" s="218"/>
      <c r="J75" s="218"/>
      <c r="K75" s="174"/>
      <c r="L75" s="201"/>
      <c r="M75" s="202"/>
      <c r="N75" s="178"/>
      <c r="O75" s="178"/>
      <c r="P75" s="203"/>
    </row>
    <row r="76" spans="1:16" s="147" customFormat="1" ht="18.75">
      <c r="A76" s="203"/>
      <c r="B76" s="215"/>
      <c r="C76" s="178"/>
      <c r="D76" s="179"/>
      <c r="E76" s="174"/>
      <c r="F76" s="180"/>
      <c r="G76" s="177"/>
      <c r="H76" s="174"/>
      <c r="I76" s="218"/>
      <c r="J76" s="218"/>
      <c r="K76" s="174"/>
      <c r="L76" s="201"/>
      <c r="M76" s="202"/>
      <c r="N76" s="178"/>
      <c r="O76" s="178"/>
      <c r="P76" s="203"/>
    </row>
    <row r="77" spans="1:16" s="147" customFormat="1" ht="18.75">
      <c r="A77" s="203"/>
      <c r="B77" s="174"/>
      <c r="C77" s="181"/>
      <c r="D77" s="182"/>
      <c r="E77" s="174"/>
      <c r="F77" s="180"/>
      <c r="G77" s="177"/>
      <c r="H77" s="174"/>
      <c r="I77" s="204"/>
      <c r="J77" s="174"/>
      <c r="K77" s="174"/>
      <c r="L77" s="201"/>
      <c r="M77" s="205"/>
      <c r="N77" s="174"/>
      <c r="O77" s="203"/>
      <c r="P77" s="203"/>
    </row>
    <row r="78" spans="1:16" s="147" customFormat="1" ht="18.75">
      <c r="A78" s="203"/>
      <c r="B78" s="174"/>
      <c r="C78" s="181"/>
      <c r="D78" s="182"/>
      <c r="E78" s="174"/>
      <c r="F78" s="180"/>
      <c r="G78" s="177"/>
      <c r="H78" s="174"/>
      <c r="I78" s="204"/>
      <c r="J78" s="174"/>
      <c r="K78" s="174"/>
      <c r="L78" s="201"/>
      <c r="M78" s="205"/>
      <c r="N78" s="205"/>
      <c r="O78" s="205"/>
      <c r="P78" s="205"/>
    </row>
    <row r="79" spans="1:16" s="147" customFormat="1" ht="18.75">
      <c r="A79" s="203"/>
      <c r="B79" s="174"/>
      <c r="C79" s="181"/>
      <c r="D79" s="182"/>
      <c r="E79" s="174"/>
      <c r="F79" s="180"/>
      <c r="G79" s="177"/>
      <c r="H79" s="174"/>
      <c r="I79" s="204"/>
      <c r="J79" s="174"/>
      <c r="K79" s="174"/>
      <c r="L79" s="201"/>
      <c r="M79" s="205"/>
      <c r="N79" s="205"/>
      <c r="O79" s="205"/>
      <c r="P79" s="205"/>
    </row>
    <row r="80" spans="1:16" s="147" customFormat="1" ht="18.75">
      <c r="A80" s="203"/>
      <c r="B80" s="174"/>
      <c r="C80" s="181"/>
      <c r="D80" s="182"/>
      <c r="E80" s="174"/>
      <c r="F80" s="180"/>
      <c r="G80" s="177"/>
      <c r="H80" s="174"/>
      <c r="I80" s="204"/>
      <c r="J80" s="174"/>
      <c r="K80" s="174"/>
      <c r="L80" s="201"/>
      <c r="M80" s="205"/>
      <c r="N80" s="205"/>
      <c r="O80" s="205"/>
      <c r="P80" s="205"/>
    </row>
    <row r="81" spans="1:16" s="147" customFormat="1" ht="18.75">
      <c r="A81" s="203"/>
      <c r="B81" s="174"/>
      <c r="C81" s="181"/>
      <c r="D81" s="182"/>
      <c r="E81" s="174"/>
      <c r="F81" s="180"/>
      <c r="G81" s="177"/>
      <c r="H81" s="174"/>
      <c r="I81" s="204"/>
      <c r="J81" s="174"/>
      <c r="K81" s="174"/>
      <c r="L81" s="201"/>
      <c r="M81" s="205"/>
      <c r="N81" s="205"/>
      <c r="O81" s="205"/>
      <c r="P81" s="205"/>
    </row>
    <row r="82" spans="1:16" s="147" customFormat="1" ht="18.75">
      <c r="A82" s="203"/>
      <c r="B82" s="174"/>
      <c r="C82" s="181"/>
      <c r="D82" s="182"/>
      <c r="E82" s="174"/>
      <c r="F82" s="180"/>
      <c r="G82" s="177"/>
      <c r="H82" s="174"/>
      <c r="I82" s="204"/>
      <c r="J82" s="174"/>
      <c r="K82" s="174"/>
      <c r="L82" s="201"/>
      <c r="M82" s="205"/>
      <c r="N82" s="205"/>
      <c r="O82" s="205"/>
      <c r="P82" s="205"/>
    </row>
    <row r="83" spans="1:16" s="147" customFormat="1" ht="18.75">
      <c r="A83" s="203"/>
      <c r="B83" s="174"/>
      <c r="C83" s="181"/>
      <c r="D83" s="182"/>
      <c r="E83" s="174"/>
      <c r="F83" s="180"/>
      <c r="G83" s="177"/>
      <c r="H83" s="174"/>
      <c r="I83" s="204"/>
      <c r="J83" s="174"/>
      <c r="K83" s="174"/>
      <c r="L83" s="201"/>
      <c r="M83" s="205"/>
      <c r="N83" s="205"/>
      <c r="O83" s="205"/>
      <c r="P83" s="205"/>
    </row>
    <row r="84" spans="1:16" s="147" customFormat="1" ht="18.75">
      <c r="A84" s="203"/>
      <c r="B84" s="174"/>
      <c r="C84" s="181"/>
      <c r="D84" s="182"/>
      <c r="E84" s="174"/>
      <c r="F84" s="180"/>
      <c r="G84" s="177"/>
      <c r="H84" s="174"/>
      <c r="I84" s="204"/>
      <c r="J84" s="174"/>
      <c r="K84" s="174"/>
      <c r="L84" s="201"/>
      <c r="M84" s="205"/>
      <c r="N84" s="205"/>
      <c r="O84" s="205"/>
      <c r="P84" s="205"/>
    </row>
    <row r="85" spans="1:16" s="147" customFormat="1" ht="18.75">
      <c r="A85" s="203"/>
      <c r="B85" s="174"/>
      <c r="C85" s="181"/>
      <c r="D85" s="182"/>
      <c r="E85" s="174"/>
      <c r="F85" s="180"/>
      <c r="G85" s="177"/>
      <c r="H85" s="174"/>
      <c r="I85" s="204"/>
      <c r="J85" s="174"/>
      <c r="K85" s="174"/>
      <c r="L85" s="201"/>
      <c r="M85" s="205"/>
      <c r="N85" s="205"/>
      <c r="O85" s="205"/>
      <c r="P85" s="205"/>
    </row>
    <row r="86" spans="1:16" s="147" customFormat="1" ht="18.75">
      <c r="A86" s="203"/>
      <c r="B86" s="174"/>
      <c r="C86" s="181"/>
      <c r="D86" s="182"/>
      <c r="E86" s="174"/>
      <c r="F86" s="180"/>
      <c r="G86" s="177"/>
      <c r="H86" s="174"/>
      <c r="I86" s="204"/>
      <c r="J86" s="174"/>
      <c r="K86" s="174"/>
      <c r="L86" s="201"/>
      <c r="M86" s="205"/>
      <c r="N86" s="205"/>
      <c r="O86" s="205"/>
      <c r="P86" s="205"/>
    </row>
    <row r="87" spans="1:16" s="147" customFormat="1" ht="18.75">
      <c r="A87" s="203"/>
      <c r="B87" s="174"/>
      <c r="C87" s="181"/>
      <c r="D87" s="182"/>
      <c r="E87" s="174"/>
      <c r="F87" s="180"/>
      <c r="G87" s="177"/>
      <c r="H87" s="174"/>
      <c r="I87" s="204"/>
      <c r="J87" s="174"/>
      <c r="K87" s="174"/>
      <c r="L87" s="201"/>
      <c r="M87" s="205"/>
      <c r="N87" s="205"/>
      <c r="O87" s="205"/>
      <c r="P87" s="205"/>
    </row>
    <row r="88" spans="1:16" s="148" customFormat="1" ht="18.75">
      <c r="A88" s="203"/>
      <c r="B88" s="187"/>
      <c r="C88" s="175"/>
      <c r="D88" s="192"/>
      <c r="E88" s="185"/>
      <c r="F88" s="186"/>
      <c r="G88" s="175"/>
      <c r="H88" s="175"/>
      <c r="I88" s="175"/>
      <c r="J88" s="175"/>
      <c r="K88" s="175"/>
      <c r="L88" s="214"/>
      <c r="M88" s="208"/>
      <c r="N88" s="175"/>
      <c r="O88" s="183"/>
      <c r="P88" s="183"/>
    </row>
    <row r="89" spans="1:16" s="148" customFormat="1" ht="18.75">
      <c r="A89" s="203"/>
      <c r="B89" s="175"/>
      <c r="C89" s="175"/>
      <c r="D89" s="184"/>
      <c r="E89" s="185"/>
      <c r="F89" s="186"/>
      <c r="G89" s="185"/>
      <c r="H89" s="175"/>
      <c r="I89" s="175"/>
      <c r="J89" s="175"/>
      <c r="K89" s="175"/>
      <c r="L89" s="206"/>
      <c r="M89" s="208"/>
      <c r="N89" s="185"/>
      <c r="O89" s="183"/>
      <c r="P89" s="183"/>
    </row>
    <row r="90" spans="1:16" s="148" customFormat="1" ht="18.75">
      <c r="A90" s="203"/>
      <c r="B90" s="175"/>
      <c r="C90" s="175"/>
      <c r="D90" s="192"/>
      <c r="E90" s="185"/>
      <c r="F90" s="175"/>
      <c r="G90" s="185"/>
      <c r="H90" s="185"/>
      <c r="I90" s="185"/>
      <c r="J90" s="185"/>
      <c r="K90" s="185"/>
      <c r="L90" s="206"/>
      <c r="M90" s="214"/>
      <c r="N90" s="175"/>
      <c r="O90" s="175"/>
      <c r="P90" s="183"/>
    </row>
    <row r="91" spans="1:16" s="148" customFormat="1" ht="18.75">
      <c r="A91" s="203"/>
      <c r="B91" s="175"/>
      <c r="C91" s="175"/>
      <c r="D91" s="192"/>
      <c r="E91" s="185"/>
      <c r="F91" s="175"/>
      <c r="G91" s="185"/>
      <c r="H91" s="185"/>
      <c r="I91" s="185"/>
      <c r="J91" s="185"/>
      <c r="K91" s="185"/>
      <c r="L91" s="206"/>
      <c r="M91" s="214"/>
      <c r="N91" s="175"/>
      <c r="O91" s="175"/>
      <c r="P91" s="183"/>
    </row>
    <row r="92" spans="1:16" s="148" customFormat="1" ht="18.75">
      <c r="A92" s="203"/>
      <c r="B92" s="175"/>
      <c r="C92" s="175"/>
      <c r="D92" s="192"/>
      <c r="E92" s="185"/>
      <c r="F92" s="175"/>
      <c r="G92" s="185"/>
      <c r="H92" s="185"/>
      <c r="I92" s="185"/>
      <c r="J92" s="185"/>
      <c r="K92" s="185"/>
      <c r="L92" s="206"/>
      <c r="M92" s="214"/>
      <c r="N92" s="175"/>
      <c r="O92" s="175"/>
      <c r="P92" s="183"/>
    </row>
    <row r="93" spans="1:16" s="148" customFormat="1" ht="18.75">
      <c r="A93" s="203"/>
      <c r="B93" s="175"/>
      <c r="C93" s="175"/>
      <c r="D93" s="192"/>
      <c r="E93" s="185"/>
      <c r="F93" s="175"/>
      <c r="G93" s="185"/>
      <c r="H93" s="185"/>
      <c r="I93" s="185"/>
      <c r="J93" s="185"/>
      <c r="K93" s="185"/>
      <c r="L93" s="206"/>
      <c r="M93" s="214"/>
      <c r="N93" s="175"/>
      <c r="O93" s="175"/>
      <c r="P93" s="183"/>
    </row>
    <row r="94" spans="1:16" s="148" customFormat="1" ht="18.75">
      <c r="A94" s="203"/>
      <c r="B94" s="175"/>
      <c r="C94" s="175"/>
      <c r="D94" s="192"/>
      <c r="E94" s="185"/>
      <c r="F94" s="175"/>
      <c r="G94" s="185"/>
      <c r="H94" s="185"/>
      <c r="I94" s="185"/>
      <c r="J94" s="185"/>
      <c r="K94" s="185"/>
      <c r="L94" s="206"/>
      <c r="M94" s="214"/>
      <c r="N94" s="175"/>
      <c r="O94" s="175"/>
      <c r="P94" s="183"/>
    </row>
    <row r="95" spans="1:16" s="148" customFormat="1" ht="18.75">
      <c r="A95" s="203"/>
      <c r="B95" s="175"/>
      <c r="C95" s="175"/>
      <c r="D95" s="192"/>
      <c r="E95" s="185"/>
      <c r="F95" s="175"/>
      <c r="G95" s="185"/>
      <c r="H95" s="185"/>
      <c r="I95" s="185"/>
      <c r="J95" s="185"/>
      <c r="K95" s="185"/>
      <c r="L95" s="206"/>
      <c r="M95" s="214"/>
      <c r="N95" s="175"/>
      <c r="O95" s="175"/>
      <c r="P95" s="183"/>
    </row>
    <row r="96" spans="1:16" s="146" customFormat="1" ht="18.75">
      <c r="A96" s="203"/>
      <c r="B96" s="176"/>
      <c r="C96" s="185"/>
      <c r="D96" s="192"/>
      <c r="E96" s="185"/>
      <c r="F96" s="175"/>
      <c r="G96" s="185"/>
      <c r="H96" s="176"/>
      <c r="I96" s="176"/>
      <c r="J96" s="175"/>
      <c r="K96" s="175"/>
      <c r="L96" s="176"/>
      <c r="M96" s="175"/>
      <c r="N96" s="175"/>
      <c r="O96" s="175"/>
      <c r="P96" s="175"/>
    </row>
    <row r="97" spans="1:16" s="147" customFormat="1" ht="18.75">
      <c r="A97" s="216"/>
      <c r="B97" s="217"/>
      <c r="C97" s="217"/>
      <c r="D97" s="217"/>
      <c r="E97" s="217"/>
      <c r="F97" s="217"/>
      <c r="G97" s="217"/>
      <c r="H97" s="217"/>
      <c r="I97" s="217"/>
      <c r="J97" s="217"/>
      <c r="K97" s="217"/>
      <c r="L97" s="217"/>
      <c r="M97" s="217"/>
      <c r="N97" s="217"/>
      <c r="O97" s="217"/>
      <c r="P97" s="219"/>
    </row>
    <row r="98" spans="1:16" s="148" customFormat="1" ht="18.75">
      <c r="A98" s="176"/>
      <c r="B98" s="175"/>
      <c r="C98" s="175"/>
      <c r="D98" s="184"/>
      <c r="E98" s="185"/>
      <c r="F98" s="186"/>
      <c r="G98" s="185"/>
      <c r="H98" s="175"/>
      <c r="I98" s="175"/>
      <c r="J98" s="175"/>
      <c r="K98" s="175"/>
      <c r="L98" s="206"/>
      <c r="M98" s="208"/>
      <c r="N98" s="185"/>
      <c r="O98" s="183"/>
      <c r="P98" s="183"/>
    </row>
    <row r="99" spans="1:16" s="147" customFormat="1" ht="18.75">
      <c r="A99" s="176"/>
      <c r="B99" s="174"/>
      <c r="C99" s="178"/>
      <c r="D99" s="179"/>
      <c r="E99" s="174"/>
      <c r="F99" s="180"/>
      <c r="G99" s="177"/>
      <c r="H99" s="174"/>
      <c r="I99" s="200"/>
      <c r="J99" s="200"/>
      <c r="K99" s="174"/>
      <c r="L99" s="201"/>
      <c r="M99" s="202"/>
      <c r="N99" s="178"/>
      <c r="O99" s="178"/>
      <c r="P99" s="203"/>
    </row>
    <row r="100" spans="1:16" s="147" customFormat="1" ht="18.75">
      <c r="A100" s="176"/>
      <c r="B100" s="174"/>
      <c r="C100" s="178"/>
      <c r="D100" s="179"/>
      <c r="E100" s="174"/>
      <c r="F100" s="180"/>
      <c r="G100" s="177"/>
      <c r="H100" s="174"/>
      <c r="I100" s="200"/>
      <c r="J100" s="200"/>
      <c r="K100" s="174"/>
      <c r="L100" s="201"/>
      <c r="M100" s="202"/>
      <c r="N100" s="202"/>
      <c r="O100" s="202"/>
      <c r="P100" s="202"/>
    </row>
    <row r="101" spans="1:16" s="147" customFormat="1" ht="18.75">
      <c r="A101" s="176"/>
      <c r="B101" s="174"/>
      <c r="C101" s="178"/>
      <c r="D101" s="179"/>
      <c r="E101" s="174"/>
      <c r="F101" s="180"/>
      <c r="G101" s="177"/>
      <c r="H101" s="174"/>
      <c r="I101" s="200"/>
      <c r="J101" s="200"/>
      <c r="K101" s="174"/>
      <c r="L101" s="201"/>
      <c r="M101" s="202"/>
      <c r="N101" s="202"/>
      <c r="O101" s="202"/>
      <c r="P101" s="202"/>
    </row>
    <row r="102" spans="1:16" s="147" customFormat="1" ht="18.75">
      <c r="A102" s="176"/>
      <c r="B102" s="174"/>
      <c r="C102" s="178"/>
      <c r="D102" s="179"/>
      <c r="E102" s="174"/>
      <c r="F102" s="180"/>
      <c r="G102" s="177"/>
      <c r="H102" s="174"/>
      <c r="I102" s="200"/>
      <c r="J102" s="200"/>
      <c r="K102" s="174"/>
      <c r="L102" s="201"/>
      <c r="M102" s="202"/>
      <c r="N102" s="202"/>
      <c r="O102" s="202"/>
      <c r="P102" s="202"/>
    </row>
    <row r="103" spans="1:16" s="147" customFormat="1" ht="18.75">
      <c r="A103" s="176"/>
      <c r="B103" s="174"/>
      <c r="C103" s="178"/>
      <c r="D103" s="179"/>
      <c r="E103" s="174"/>
      <c r="F103" s="180"/>
      <c r="G103" s="177"/>
      <c r="H103" s="174"/>
      <c r="I103" s="200"/>
      <c r="J103" s="200"/>
      <c r="K103" s="174"/>
      <c r="L103" s="201"/>
      <c r="M103" s="202"/>
      <c r="N103" s="202"/>
      <c r="O103" s="202"/>
      <c r="P103" s="202"/>
    </row>
    <row r="104" spans="1:16" s="147" customFormat="1" ht="18.75">
      <c r="A104" s="176"/>
      <c r="B104" s="174"/>
      <c r="C104" s="178"/>
      <c r="D104" s="179"/>
      <c r="E104" s="174"/>
      <c r="F104" s="180"/>
      <c r="G104" s="177"/>
      <c r="H104" s="174"/>
      <c r="I104" s="200"/>
      <c r="J104" s="200"/>
      <c r="K104" s="174"/>
      <c r="L104" s="201"/>
      <c r="M104" s="202"/>
      <c r="N104" s="202"/>
      <c r="O104" s="202"/>
      <c r="P104" s="202"/>
    </row>
    <row r="105" spans="1:16" s="147" customFormat="1" ht="18.75">
      <c r="A105" s="176"/>
      <c r="B105" s="174"/>
      <c r="C105" s="178"/>
      <c r="D105" s="179"/>
      <c r="E105" s="174"/>
      <c r="F105" s="180"/>
      <c r="G105" s="177"/>
      <c r="H105" s="174"/>
      <c r="I105" s="200"/>
      <c r="J105" s="200"/>
      <c r="K105" s="174"/>
      <c r="L105" s="201"/>
      <c r="M105" s="202"/>
      <c r="N105" s="202"/>
      <c r="O105" s="202"/>
      <c r="P105" s="202"/>
    </row>
    <row r="106" spans="1:16" s="147" customFormat="1" ht="18.75">
      <c r="A106" s="176"/>
      <c r="B106" s="174"/>
      <c r="C106" s="178"/>
      <c r="D106" s="179"/>
      <c r="E106" s="174"/>
      <c r="F106" s="180"/>
      <c r="G106" s="177"/>
      <c r="H106" s="174"/>
      <c r="I106" s="200"/>
      <c r="J106" s="200"/>
      <c r="K106" s="174"/>
      <c r="L106" s="201"/>
      <c r="M106" s="202"/>
      <c r="N106" s="202"/>
      <c r="O106" s="202"/>
      <c r="P106" s="202"/>
    </row>
    <row r="107" spans="1:16" s="147" customFormat="1" ht="18.75">
      <c r="A107" s="176"/>
      <c r="B107" s="174"/>
      <c r="C107" s="178"/>
      <c r="D107" s="179"/>
      <c r="E107" s="174"/>
      <c r="F107" s="180"/>
      <c r="G107" s="177"/>
      <c r="H107" s="174"/>
      <c r="I107" s="200"/>
      <c r="J107" s="200"/>
      <c r="K107" s="174"/>
      <c r="L107" s="201"/>
      <c r="M107" s="202"/>
      <c r="N107" s="202"/>
      <c r="O107" s="202"/>
      <c r="P107" s="202"/>
    </row>
    <row r="108" spans="1:16" s="147" customFormat="1" ht="18.75">
      <c r="A108" s="176"/>
      <c r="B108" s="174"/>
      <c r="C108" s="178"/>
      <c r="D108" s="179"/>
      <c r="E108" s="174"/>
      <c r="F108" s="180"/>
      <c r="G108" s="177"/>
      <c r="H108" s="174"/>
      <c r="I108" s="200"/>
      <c r="J108" s="200"/>
      <c r="K108" s="174"/>
      <c r="L108" s="201"/>
      <c r="M108" s="202"/>
      <c r="N108" s="202"/>
      <c r="O108" s="202"/>
      <c r="P108" s="202"/>
    </row>
    <row r="109" spans="1:16" s="147" customFormat="1" ht="18.75">
      <c r="A109" s="176"/>
      <c r="B109" s="174"/>
      <c r="C109" s="178"/>
      <c r="D109" s="179"/>
      <c r="E109" s="174"/>
      <c r="F109" s="180"/>
      <c r="G109" s="177"/>
      <c r="H109" s="174"/>
      <c r="I109" s="200"/>
      <c r="J109" s="200"/>
      <c r="K109" s="174"/>
      <c r="L109" s="201"/>
      <c r="M109" s="202"/>
      <c r="N109" s="202"/>
      <c r="O109" s="202"/>
      <c r="P109" s="202"/>
    </row>
    <row r="110" spans="1:16" s="147" customFormat="1" ht="18.75">
      <c r="A110" s="176"/>
      <c r="B110" s="174"/>
      <c r="C110" s="178"/>
      <c r="D110" s="179"/>
      <c r="E110" s="174"/>
      <c r="F110" s="180"/>
      <c r="G110" s="177"/>
      <c r="H110" s="174"/>
      <c r="I110" s="200"/>
      <c r="J110" s="200"/>
      <c r="K110" s="174"/>
      <c r="L110" s="201"/>
      <c r="M110" s="202"/>
      <c r="N110" s="202"/>
      <c r="O110" s="202"/>
      <c r="P110" s="202"/>
    </row>
    <row r="111" spans="1:16" s="147" customFormat="1" ht="18.75">
      <c r="A111" s="176"/>
      <c r="B111" s="174"/>
      <c r="C111" s="178"/>
      <c r="D111" s="179"/>
      <c r="E111" s="174"/>
      <c r="F111" s="180"/>
      <c r="G111" s="177"/>
      <c r="H111" s="174"/>
      <c r="I111" s="200"/>
      <c r="J111" s="200"/>
      <c r="K111" s="174"/>
      <c r="L111" s="201"/>
      <c r="M111" s="202"/>
      <c r="N111" s="202"/>
      <c r="O111" s="202"/>
      <c r="P111" s="202"/>
    </row>
    <row r="112" spans="1:16" s="147" customFormat="1" ht="18.75">
      <c r="A112" s="176"/>
      <c r="B112" s="174"/>
      <c r="C112" s="178"/>
      <c r="D112" s="179"/>
      <c r="E112" s="174"/>
      <c r="F112" s="180"/>
      <c r="G112" s="177"/>
      <c r="H112" s="174"/>
      <c r="I112" s="200"/>
      <c r="J112" s="200"/>
      <c r="K112" s="174"/>
      <c r="L112" s="201"/>
      <c r="M112" s="202"/>
      <c r="N112" s="202"/>
      <c r="O112" s="202"/>
      <c r="P112" s="202"/>
    </row>
    <row r="113" spans="1:16" s="147" customFormat="1" ht="18.75">
      <c r="A113" s="176"/>
      <c r="B113" s="174"/>
      <c r="C113" s="178"/>
      <c r="D113" s="179"/>
      <c r="E113" s="174"/>
      <c r="F113" s="180"/>
      <c r="G113" s="177"/>
      <c r="H113" s="174"/>
      <c r="I113" s="200"/>
      <c r="J113" s="200"/>
      <c r="K113" s="174"/>
      <c r="L113" s="201"/>
      <c r="M113" s="202"/>
      <c r="N113" s="202"/>
      <c r="O113" s="202"/>
      <c r="P113" s="202"/>
    </row>
    <row r="114" spans="1:16" s="147" customFormat="1" ht="18.75">
      <c r="A114" s="176"/>
      <c r="B114" s="174"/>
      <c r="C114" s="178"/>
      <c r="D114" s="179"/>
      <c r="E114" s="174"/>
      <c r="F114" s="180"/>
      <c r="G114" s="177"/>
      <c r="H114" s="174"/>
      <c r="I114" s="200"/>
      <c r="J114" s="200"/>
      <c r="K114" s="174"/>
      <c r="L114" s="201"/>
      <c r="M114" s="202"/>
      <c r="N114" s="202"/>
      <c r="O114" s="202"/>
      <c r="P114" s="202"/>
    </row>
    <row r="115" spans="1:16" s="147" customFormat="1" ht="18.75">
      <c r="A115" s="176"/>
      <c r="B115" s="174"/>
      <c r="C115" s="178"/>
      <c r="D115" s="179"/>
      <c r="E115" s="174"/>
      <c r="F115" s="180"/>
      <c r="G115" s="177"/>
      <c r="H115" s="174"/>
      <c r="I115" s="200"/>
      <c r="J115" s="200"/>
      <c r="K115" s="174"/>
      <c r="L115" s="201"/>
      <c r="M115" s="202"/>
      <c r="N115" s="202"/>
      <c r="O115" s="202"/>
      <c r="P115" s="202"/>
    </row>
    <row r="116" spans="1:16" s="147" customFormat="1" ht="18.75">
      <c r="A116" s="176"/>
      <c r="B116" s="174"/>
      <c r="C116" s="178"/>
      <c r="D116" s="179"/>
      <c r="E116" s="174"/>
      <c r="F116" s="180"/>
      <c r="G116" s="177"/>
      <c r="H116" s="174"/>
      <c r="I116" s="200"/>
      <c r="J116" s="200"/>
      <c r="K116" s="174"/>
      <c r="L116" s="201"/>
      <c r="M116" s="202"/>
      <c r="N116" s="202"/>
      <c r="O116" s="202"/>
      <c r="P116" s="202"/>
    </row>
    <row r="117" spans="1:16" s="147" customFormat="1" ht="18.75">
      <c r="A117" s="176"/>
      <c r="B117" s="174"/>
      <c r="C117" s="178"/>
      <c r="D117" s="179"/>
      <c r="E117" s="174"/>
      <c r="F117" s="180"/>
      <c r="G117" s="177"/>
      <c r="H117" s="174"/>
      <c r="I117" s="200"/>
      <c r="J117" s="200"/>
      <c r="K117" s="174"/>
      <c r="L117" s="201"/>
      <c r="M117" s="202"/>
      <c r="N117" s="202"/>
      <c r="O117" s="202"/>
      <c r="P117" s="202"/>
    </row>
    <row r="118" spans="1:16" s="147" customFormat="1" ht="18.75">
      <c r="A118" s="176"/>
      <c r="B118" s="174"/>
      <c r="C118" s="178"/>
      <c r="D118" s="179"/>
      <c r="E118" s="174"/>
      <c r="F118" s="180"/>
      <c r="G118" s="177"/>
      <c r="H118" s="174"/>
      <c r="I118" s="200"/>
      <c r="J118" s="200"/>
      <c r="K118" s="174"/>
      <c r="L118" s="201"/>
      <c r="M118" s="202"/>
      <c r="N118" s="202"/>
      <c r="O118" s="202"/>
      <c r="P118" s="202"/>
    </row>
    <row r="119" spans="1:16" s="147" customFormat="1" ht="18.75">
      <c r="A119" s="176"/>
      <c r="B119" s="174"/>
      <c r="C119" s="178"/>
      <c r="D119" s="179"/>
      <c r="E119" s="174"/>
      <c r="F119" s="180"/>
      <c r="G119" s="177"/>
      <c r="H119" s="174"/>
      <c r="I119" s="200"/>
      <c r="J119" s="200"/>
      <c r="K119" s="174"/>
      <c r="L119" s="201"/>
      <c r="M119" s="202"/>
      <c r="N119" s="202"/>
      <c r="O119" s="202"/>
      <c r="P119" s="202"/>
    </row>
    <row r="120" spans="1:16" s="147" customFormat="1" ht="18.75">
      <c r="A120" s="176"/>
      <c r="B120" s="174"/>
      <c r="C120" s="178"/>
      <c r="D120" s="179"/>
      <c r="E120" s="174"/>
      <c r="F120" s="180"/>
      <c r="G120" s="177"/>
      <c r="H120" s="174"/>
      <c r="I120" s="200"/>
      <c r="J120" s="200"/>
      <c r="K120" s="174"/>
      <c r="L120" s="201"/>
      <c r="M120" s="202"/>
      <c r="N120" s="202"/>
      <c r="O120" s="202"/>
      <c r="P120" s="202"/>
    </row>
    <row r="121" spans="1:16" s="147" customFormat="1" ht="18.75">
      <c r="A121" s="176"/>
      <c r="B121" s="174"/>
      <c r="C121" s="178"/>
      <c r="D121" s="179"/>
      <c r="E121" s="174"/>
      <c r="F121" s="180"/>
      <c r="G121" s="177"/>
      <c r="H121" s="174"/>
      <c r="I121" s="200"/>
      <c r="J121" s="200"/>
      <c r="K121" s="174"/>
      <c r="L121" s="201"/>
      <c r="M121" s="202"/>
      <c r="N121" s="202"/>
      <c r="O121" s="202"/>
      <c r="P121" s="202"/>
    </row>
    <row r="122" spans="1:16" s="147" customFormat="1" ht="18.75">
      <c r="A122" s="176"/>
      <c r="B122" s="174"/>
      <c r="C122" s="178"/>
      <c r="D122" s="179"/>
      <c r="E122" s="174"/>
      <c r="F122" s="180"/>
      <c r="G122" s="177"/>
      <c r="H122" s="174"/>
      <c r="I122" s="200"/>
      <c r="J122" s="200"/>
      <c r="K122" s="174"/>
      <c r="L122" s="201"/>
      <c r="M122" s="202"/>
      <c r="N122" s="202"/>
      <c r="O122" s="202"/>
      <c r="P122" s="202"/>
    </row>
    <row r="123" spans="1:16" s="147" customFormat="1" ht="18.75">
      <c r="A123" s="176"/>
      <c r="B123" s="174"/>
      <c r="C123" s="178"/>
      <c r="D123" s="179"/>
      <c r="E123" s="174"/>
      <c r="F123" s="180"/>
      <c r="G123" s="177"/>
      <c r="H123" s="174"/>
      <c r="I123" s="200"/>
      <c r="J123" s="200"/>
      <c r="K123" s="174"/>
      <c r="L123" s="201"/>
      <c r="M123" s="202"/>
      <c r="N123" s="202"/>
      <c r="O123" s="202"/>
      <c r="P123" s="202"/>
    </row>
    <row r="124" spans="1:16" s="147" customFormat="1" ht="18.75">
      <c r="A124" s="176"/>
      <c r="B124" s="174"/>
      <c r="C124" s="178"/>
      <c r="D124" s="179"/>
      <c r="E124" s="174"/>
      <c r="F124" s="180"/>
      <c r="G124" s="177"/>
      <c r="H124" s="174"/>
      <c r="I124" s="200"/>
      <c r="J124" s="200"/>
      <c r="K124" s="174"/>
      <c r="L124" s="201"/>
      <c r="M124" s="202"/>
      <c r="N124" s="202"/>
      <c r="O124" s="202"/>
      <c r="P124" s="202"/>
    </row>
    <row r="125" spans="1:16" s="147" customFormat="1" ht="18.75">
      <c r="A125" s="176"/>
      <c r="B125" s="174"/>
      <c r="C125" s="178"/>
      <c r="D125" s="179"/>
      <c r="E125" s="174"/>
      <c r="F125" s="180"/>
      <c r="G125" s="177"/>
      <c r="H125" s="174"/>
      <c r="I125" s="200"/>
      <c r="J125" s="200"/>
      <c r="K125" s="174"/>
      <c r="L125" s="201"/>
      <c r="M125" s="202"/>
      <c r="N125" s="202"/>
      <c r="O125" s="202"/>
      <c r="P125" s="202"/>
    </row>
    <row r="126" spans="1:16" s="147" customFormat="1" ht="18.75">
      <c r="A126" s="176"/>
      <c r="B126" s="174"/>
      <c r="C126" s="178"/>
      <c r="D126" s="179"/>
      <c r="E126" s="174"/>
      <c r="F126" s="180"/>
      <c r="G126" s="177"/>
      <c r="H126" s="174"/>
      <c r="I126" s="200"/>
      <c r="J126" s="200"/>
      <c r="K126" s="174"/>
      <c r="L126" s="201"/>
      <c r="M126" s="202"/>
      <c r="N126" s="202"/>
      <c r="O126" s="202"/>
      <c r="P126" s="202"/>
    </row>
    <row r="127" spans="1:16" s="147" customFormat="1" ht="18.75">
      <c r="A127" s="176"/>
      <c r="B127" s="174"/>
      <c r="C127" s="178"/>
      <c r="D127" s="179"/>
      <c r="E127" s="174"/>
      <c r="F127" s="180"/>
      <c r="G127" s="177"/>
      <c r="H127" s="174"/>
      <c r="I127" s="200"/>
      <c r="J127" s="200"/>
      <c r="K127" s="174"/>
      <c r="L127" s="201"/>
      <c r="M127" s="202"/>
      <c r="N127" s="202"/>
      <c r="O127" s="202"/>
      <c r="P127" s="202"/>
    </row>
    <row r="128" spans="1:16" s="147" customFormat="1" ht="18.75">
      <c r="A128" s="176"/>
      <c r="B128" s="174"/>
      <c r="C128" s="178"/>
      <c r="D128" s="179"/>
      <c r="E128" s="174"/>
      <c r="F128" s="180"/>
      <c r="G128" s="177"/>
      <c r="H128" s="174"/>
      <c r="I128" s="200"/>
      <c r="J128" s="200"/>
      <c r="K128" s="174"/>
      <c r="L128" s="201"/>
      <c r="M128" s="202"/>
      <c r="N128" s="202"/>
      <c r="O128" s="202"/>
      <c r="P128" s="202"/>
    </row>
    <row r="129" spans="1:17" s="147" customFormat="1" ht="18.75">
      <c r="A129" s="176"/>
      <c r="B129" s="174"/>
      <c r="C129" s="178"/>
      <c r="D129" s="179"/>
      <c r="E129" s="174"/>
      <c r="F129" s="180"/>
      <c r="G129" s="177"/>
      <c r="H129" s="174"/>
      <c r="I129" s="200"/>
      <c r="J129" s="200"/>
      <c r="K129" s="174"/>
      <c r="L129" s="201"/>
      <c r="M129" s="202"/>
      <c r="N129" s="202"/>
      <c r="O129" s="202"/>
      <c r="P129" s="202"/>
    </row>
    <row r="130" spans="1:17" s="147" customFormat="1" ht="18.75">
      <c r="A130" s="176"/>
      <c r="B130" s="174"/>
      <c r="C130" s="178"/>
      <c r="D130" s="179"/>
      <c r="E130" s="174"/>
      <c r="F130" s="180"/>
      <c r="G130" s="177"/>
      <c r="H130" s="174"/>
      <c r="I130" s="200"/>
      <c r="J130" s="200"/>
      <c r="K130" s="174"/>
      <c r="L130" s="201"/>
      <c r="M130" s="202"/>
      <c r="N130" s="202"/>
      <c r="O130" s="202"/>
      <c r="P130" s="202"/>
    </row>
    <row r="131" spans="1:17" s="147" customFormat="1" ht="18.75">
      <c r="A131" s="176"/>
      <c r="B131" s="174"/>
      <c r="C131" s="178"/>
      <c r="D131" s="179"/>
      <c r="E131" s="174"/>
      <c r="F131" s="180"/>
      <c r="G131" s="177"/>
      <c r="H131" s="174"/>
      <c r="I131" s="200"/>
      <c r="J131" s="200"/>
      <c r="K131" s="174"/>
      <c r="L131" s="201"/>
      <c r="M131" s="202"/>
      <c r="N131" s="202"/>
      <c r="O131" s="202"/>
      <c r="P131" s="202"/>
    </row>
    <row r="132" spans="1:17" s="147" customFormat="1" ht="18.75">
      <c r="A132" s="176"/>
      <c r="B132" s="174"/>
      <c r="C132" s="178"/>
      <c r="D132" s="179"/>
      <c r="E132" s="174"/>
      <c r="F132" s="180"/>
      <c r="G132" s="177"/>
      <c r="H132" s="174"/>
      <c r="I132" s="200"/>
      <c r="J132" s="200"/>
      <c r="K132" s="174"/>
      <c r="L132" s="201"/>
      <c r="M132" s="202"/>
      <c r="N132" s="202"/>
      <c r="O132" s="202"/>
      <c r="P132" s="202"/>
    </row>
    <row r="133" spans="1:17" s="147" customFormat="1" ht="18.75">
      <c r="A133" s="176"/>
      <c r="B133" s="174"/>
      <c r="C133" s="178"/>
      <c r="D133" s="179"/>
      <c r="E133" s="174"/>
      <c r="F133" s="180"/>
      <c r="G133" s="177"/>
      <c r="H133" s="174"/>
      <c r="I133" s="200"/>
      <c r="J133" s="200"/>
      <c r="K133" s="174"/>
      <c r="L133" s="201"/>
      <c r="M133" s="202"/>
      <c r="N133" s="202"/>
      <c r="O133" s="202"/>
      <c r="P133" s="202"/>
    </row>
    <row r="134" spans="1:17" s="147" customFormat="1" ht="18.75">
      <c r="A134" s="176"/>
      <c r="B134" s="174"/>
      <c r="C134" s="178"/>
      <c r="D134" s="179"/>
      <c r="E134" s="174"/>
      <c r="F134" s="180"/>
      <c r="G134" s="177"/>
      <c r="H134" s="174"/>
      <c r="I134" s="200"/>
      <c r="J134" s="200"/>
      <c r="K134" s="174"/>
      <c r="L134" s="201"/>
      <c r="M134" s="202"/>
      <c r="N134" s="202"/>
      <c r="O134" s="202"/>
      <c r="P134" s="202"/>
    </row>
    <row r="135" spans="1:17" s="147" customFormat="1" ht="18.75">
      <c r="A135" s="176"/>
      <c r="B135" s="174"/>
      <c r="C135" s="178"/>
      <c r="D135" s="179"/>
      <c r="E135" s="174"/>
      <c r="F135" s="180"/>
      <c r="G135" s="177"/>
      <c r="H135" s="174"/>
      <c r="I135" s="200"/>
      <c r="J135" s="200"/>
      <c r="K135" s="174"/>
      <c r="L135" s="201"/>
      <c r="M135" s="202"/>
      <c r="N135" s="202"/>
      <c r="O135" s="202"/>
      <c r="P135" s="202"/>
    </row>
    <row r="136" spans="1:17" s="147" customFormat="1" ht="18.75">
      <c r="A136" s="176"/>
      <c r="B136" s="174"/>
      <c r="C136" s="178"/>
      <c r="D136" s="179"/>
      <c r="E136" s="174"/>
      <c r="F136" s="180"/>
      <c r="G136" s="177"/>
      <c r="H136" s="174"/>
      <c r="I136" s="200"/>
      <c r="J136" s="200"/>
      <c r="K136" s="174"/>
      <c r="L136" s="201"/>
      <c r="M136" s="202"/>
      <c r="N136" s="202"/>
      <c r="O136" s="202"/>
      <c r="P136" s="202"/>
    </row>
    <row r="137" spans="1:17" s="147" customFormat="1" ht="18.75">
      <c r="A137" s="176"/>
      <c r="B137" s="174"/>
      <c r="C137" s="178"/>
      <c r="D137" s="179"/>
      <c r="E137" s="174"/>
      <c r="F137" s="180"/>
      <c r="G137" s="177"/>
      <c r="H137" s="174"/>
      <c r="I137" s="200"/>
      <c r="J137" s="200"/>
      <c r="K137" s="174"/>
      <c r="L137" s="201"/>
      <c r="M137" s="202"/>
      <c r="N137" s="202"/>
      <c r="O137" s="202"/>
      <c r="P137" s="202"/>
    </row>
    <row r="138" spans="1:17" s="147" customFormat="1" ht="18.75">
      <c r="A138" s="176"/>
      <c r="B138" s="174"/>
      <c r="C138" s="178"/>
      <c r="D138" s="179"/>
      <c r="E138" s="174"/>
      <c r="F138" s="180"/>
      <c r="G138" s="177"/>
      <c r="H138" s="174"/>
      <c r="I138" s="200"/>
      <c r="J138" s="200"/>
      <c r="K138" s="174"/>
      <c r="L138" s="201"/>
      <c r="M138" s="202"/>
      <c r="N138" s="202"/>
      <c r="O138" s="202"/>
      <c r="P138" s="202"/>
    </row>
    <row r="139" spans="1:17" s="147" customFormat="1" ht="18.75">
      <c r="A139" s="176"/>
      <c r="B139" s="174"/>
      <c r="C139" s="178"/>
      <c r="D139" s="179"/>
      <c r="E139" s="174"/>
      <c r="F139" s="180"/>
      <c r="G139" s="177"/>
      <c r="H139" s="174"/>
      <c r="I139" s="200"/>
      <c r="J139" s="200"/>
      <c r="K139" s="174"/>
      <c r="L139" s="201"/>
      <c r="M139" s="202"/>
      <c r="N139" s="202"/>
      <c r="O139" s="202"/>
      <c r="P139" s="202"/>
    </row>
    <row r="140" spans="1:17" s="147" customFormat="1" ht="18.75">
      <c r="A140" s="176"/>
      <c r="B140" s="174"/>
      <c r="C140" s="178"/>
      <c r="D140" s="179"/>
      <c r="E140" s="174"/>
      <c r="F140" s="180"/>
      <c r="G140" s="177"/>
      <c r="H140" s="174"/>
      <c r="I140" s="200"/>
      <c r="J140" s="200"/>
      <c r="K140" s="174"/>
      <c r="L140" s="201"/>
      <c r="M140" s="202"/>
      <c r="N140" s="202"/>
      <c r="O140" s="202"/>
      <c r="P140" s="202"/>
    </row>
    <row r="141" spans="1:17" s="147" customFormat="1" ht="18.75">
      <c r="A141" s="176"/>
      <c r="B141" s="204"/>
      <c r="C141" s="220"/>
      <c r="D141" s="221"/>
      <c r="E141" s="204"/>
      <c r="F141" s="177"/>
      <c r="G141" s="177"/>
      <c r="H141" s="204"/>
      <c r="I141" s="236"/>
      <c r="J141" s="236"/>
      <c r="K141" s="204"/>
      <c r="L141" s="237"/>
      <c r="M141" s="238"/>
      <c r="N141" s="238"/>
      <c r="O141" s="238"/>
      <c r="P141" s="238"/>
    </row>
    <row r="142" spans="1:17" s="147" customFormat="1" ht="18.75">
      <c r="A142" s="176"/>
      <c r="B142" s="222"/>
      <c r="C142" s="223"/>
      <c r="D142" s="224"/>
      <c r="E142" s="222"/>
      <c r="F142" s="222"/>
      <c r="G142" s="222"/>
      <c r="H142" s="222"/>
      <c r="I142" s="200"/>
      <c r="J142" s="239"/>
      <c r="K142" s="222"/>
      <c r="L142" s="240"/>
      <c r="M142" s="223"/>
      <c r="N142" s="223"/>
      <c r="O142" s="223"/>
      <c r="P142" s="223"/>
      <c r="Q142" s="247"/>
    </row>
    <row r="143" spans="1:17" s="147" customFormat="1" ht="18.75">
      <c r="A143" s="176"/>
      <c r="B143" s="225"/>
      <c r="C143" s="226"/>
      <c r="D143" s="227"/>
      <c r="E143" s="225"/>
      <c r="F143" s="228"/>
      <c r="G143" s="229"/>
      <c r="H143" s="225"/>
      <c r="I143" s="241"/>
      <c r="J143" s="241"/>
      <c r="K143" s="225"/>
      <c r="L143" s="242"/>
      <c r="M143" s="243"/>
      <c r="N143" s="243"/>
      <c r="O143" s="243"/>
      <c r="P143" s="243"/>
    </row>
    <row r="144" spans="1:17" s="147" customFormat="1" ht="18.75">
      <c r="A144" s="176"/>
      <c r="B144" s="204"/>
      <c r="C144" s="178"/>
      <c r="D144" s="179"/>
      <c r="E144" s="174"/>
      <c r="F144" s="180"/>
      <c r="G144" s="177"/>
      <c r="H144" s="174"/>
      <c r="I144" s="200"/>
      <c r="J144" s="200"/>
      <c r="K144" s="174"/>
      <c r="L144" s="201"/>
      <c r="M144" s="202"/>
      <c r="N144" s="202"/>
      <c r="O144" s="202"/>
      <c r="P144" s="202"/>
    </row>
    <row r="145" spans="1:16" s="147" customFormat="1" ht="18.75">
      <c r="A145" s="176"/>
      <c r="B145" s="174"/>
      <c r="C145" s="230"/>
      <c r="D145" s="179"/>
      <c r="E145" s="174"/>
      <c r="F145" s="180"/>
      <c r="G145" s="177"/>
      <c r="H145" s="174"/>
      <c r="I145" s="200"/>
      <c r="J145" s="200"/>
      <c r="K145" s="174"/>
      <c r="L145" s="201"/>
      <c r="M145" s="202"/>
      <c r="N145" s="202"/>
      <c r="O145" s="202"/>
      <c r="P145" s="202"/>
    </row>
    <row r="146" spans="1:16" s="147" customFormat="1" ht="18.75">
      <c r="A146" s="176"/>
      <c r="B146" s="174"/>
      <c r="C146" s="230"/>
      <c r="D146" s="179"/>
      <c r="E146" s="174"/>
      <c r="F146" s="180"/>
      <c r="G146" s="177"/>
      <c r="H146" s="174"/>
      <c r="I146" s="200"/>
      <c r="J146" s="200"/>
      <c r="K146" s="174"/>
      <c r="L146" s="201"/>
      <c r="M146" s="202"/>
      <c r="N146" s="202"/>
      <c r="O146" s="202"/>
      <c r="P146" s="202"/>
    </row>
    <row r="147" spans="1:16" s="147" customFormat="1" ht="18.75">
      <c r="A147" s="176"/>
      <c r="B147" s="174"/>
      <c r="C147" s="230"/>
      <c r="D147" s="179"/>
      <c r="E147" s="174"/>
      <c r="F147" s="180"/>
      <c r="G147" s="177"/>
      <c r="H147" s="174"/>
      <c r="I147" s="200"/>
      <c r="J147" s="200"/>
      <c r="K147" s="174"/>
      <c r="L147" s="201"/>
      <c r="M147" s="202"/>
      <c r="N147" s="202"/>
      <c r="O147" s="202"/>
      <c r="P147" s="202"/>
    </row>
    <row r="148" spans="1:16" s="147" customFormat="1" ht="18.75">
      <c r="A148" s="176"/>
      <c r="B148" s="231"/>
      <c r="C148" s="220"/>
      <c r="D148" s="221"/>
      <c r="E148" s="204"/>
      <c r="F148" s="177"/>
      <c r="G148" s="177"/>
      <c r="H148" s="204"/>
      <c r="I148" s="231"/>
      <c r="J148" s="236"/>
      <c r="K148" s="204"/>
      <c r="L148" s="237"/>
      <c r="M148" s="238"/>
      <c r="N148" s="220"/>
      <c r="O148" s="220"/>
      <c r="P148" s="244"/>
    </row>
    <row r="149" spans="1:16" s="147" customFormat="1" ht="18.75">
      <c r="A149" s="176"/>
      <c r="B149" s="231"/>
      <c r="C149" s="220"/>
      <c r="D149" s="221"/>
      <c r="E149" s="204"/>
      <c r="F149" s="177"/>
      <c r="G149" s="232"/>
      <c r="H149" s="174"/>
      <c r="I149" s="174"/>
      <c r="J149" s="234"/>
      <c r="K149" s="204"/>
      <c r="L149" s="237"/>
      <c r="M149" s="238"/>
      <c r="N149" s="238"/>
      <c r="O149" s="238"/>
      <c r="P149" s="238"/>
    </row>
    <row r="150" spans="1:16" s="147" customFormat="1" ht="18.75">
      <c r="A150" s="176"/>
      <c r="B150" s="231"/>
      <c r="C150" s="220"/>
      <c r="D150" s="221"/>
      <c r="E150" s="204"/>
      <c r="F150" s="177"/>
      <c r="G150" s="232"/>
      <c r="H150" s="174"/>
      <c r="I150" s="174"/>
      <c r="J150" s="234"/>
      <c r="K150" s="234"/>
      <c r="L150" s="237"/>
      <c r="M150" s="234"/>
      <c r="N150" s="234"/>
      <c r="O150" s="234"/>
      <c r="P150" s="234"/>
    </row>
    <row r="151" spans="1:16" s="147" customFormat="1" ht="18.75">
      <c r="A151" s="176"/>
      <c r="B151" s="231"/>
      <c r="C151" s="220"/>
      <c r="D151" s="221"/>
      <c r="E151" s="204"/>
      <c r="F151" s="177"/>
      <c r="G151" s="232"/>
      <c r="H151" s="174"/>
      <c r="I151" s="174"/>
      <c r="J151" s="234"/>
      <c r="K151" s="234"/>
      <c r="L151" s="237"/>
      <c r="M151" s="234"/>
      <c r="N151" s="234"/>
      <c r="O151" s="234"/>
      <c r="P151" s="234"/>
    </row>
    <row r="152" spans="1:16" s="147" customFormat="1" ht="18.75">
      <c r="A152" s="176"/>
      <c r="B152" s="174"/>
      <c r="C152" s="233"/>
      <c r="D152" s="221"/>
      <c r="E152" s="204"/>
      <c r="F152" s="177"/>
      <c r="G152" s="232"/>
      <c r="H152" s="200"/>
      <c r="I152" s="174"/>
      <c r="J152" s="234"/>
      <c r="K152" s="234"/>
      <c r="L152" s="237"/>
      <c r="M152" s="234"/>
      <c r="N152" s="234"/>
      <c r="O152" s="234"/>
      <c r="P152" s="234"/>
    </row>
    <row r="153" spans="1:16" s="147" customFormat="1" ht="18.75">
      <c r="A153" s="176"/>
      <c r="B153" s="174"/>
      <c r="C153" s="200"/>
      <c r="D153" s="200"/>
      <c r="E153" s="174"/>
      <c r="F153" s="180"/>
      <c r="G153" s="180"/>
      <c r="H153" s="174"/>
      <c r="I153" s="174"/>
      <c r="J153" s="200"/>
      <c r="K153" s="200"/>
      <c r="L153" s="201"/>
      <c r="M153" s="200"/>
      <c r="N153" s="200"/>
      <c r="O153" s="200"/>
      <c r="P153" s="200"/>
    </row>
    <row r="154" spans="1:16" s="147" customFormat="1" ht="18.75">
      <c r="A154" s="176"/>
      <c r="B154" s="174"/>
      <c r="C154" s="234"/>
      <c r="D154" s="234"/>
      <c r="E154" s="204"/>
      <c r="F154" s="177"/>
      <c r="G154" s="232"/>
      <c r="H154" s="174"/>
      <c r="I154" s="245"/>
      <c r="J154" s="234"/>
      <c r="K154" s="234"/>
      <c r="L154" s="237"/>
      <c r="M154" s="234"/>
      <c r="N154" s="234"/>
      <c r="O154" s="234"/>
      <c r="P154" s="234"/>
    </row>
    <row r="155" spans="1:16" s="147" customFormat="1" ht="18.75">
      <c r="A155" s="176"/>
      <c r="B155" s="174"/>
      <c r="C155" s="181"/>
      <c r="D155" s="182"/>
      <c r="E155" s="174"/>
      <c r="F155" s="180"/>
      <c r="G155" s="177"/>
      <c r="H155" s="225"/>
      <c r="I155" s="246"/>
      <c r="J155" s="174"/>
      <c r="K155" s="174"/>
      <c r="L155" s="201"/>
      <c r="M155" s="205"/>
      <c r="N155" s="205"/>
      <c r="O155" s="205"/>
      <c r="P155" s="205"/>
    </row>
    <row r="156" spans="1:16" s="147" customFormat="1" ht="18.75">
      <c r="A156" s="176"/>
      <c r="B156" s="174"/>
      <c r="C156" s="181"/>
      <c r="D156" s="182"/>
      <c r="E156" s="174"/>
      <c r="F156" s="180"/>
      <c r="G156" s="177"/>
      <c r="H156" s="174"/>
      <c r="I156" s="204"/>
      <c r="J156" s="174"/>
      <c r="K156" s="174"/>
      <c r="L156" s="201"/>
      <c r="M156" s="205"/>
      <c r="N156" s="205"/>
      <c r="O156" s="205"/>
      <c r="P156" s="205"/>
    </row>
    <row r="157" spans="1:16" s="147" customFormat="1" ht="18.75">
      <c r="A157" s="176"/>
      <c r="B157" s="174"/>
      <c r="C157" s="181"/>
      <c r="D157" s="182"/>
      <c r="E157" s="174"/>
      <c r="F157" s="180"/>
      <c r="G157" s="177"/>
      <c r="H157" s="174"/>
      <c r="I157" s="204"/>
      <c r="J157" s="174"/>
      <c r="K157" s="174"/>
      <c r="L157" s="201"/>
      <c r="M157" s="205"/>
      <c r="N157" s="205"/>
      <c r="O157" s="205"/>
      <c r="P157" s="205"/>
    </row>
    <row r="158" spans="1:16" s="147" customFormat="1" ht="18.75">
      <c r="A158" s="176"/>
      <c r="B158" s="174"/>
      <c r="C158" s="181"/>
      <c r="D158" s="182"/>
      <c r="E158" s="174"/>
      <c r="F158" s="180"/>
      <c r="G158" s="177"/>
      <c r="H158" s="174"/>
      <c r="I158" s="204"/>
      <c r="J158" s="174"/>
      <c r="K158" s="174"/>
      <c r="L158" s="201"/>
      <c r="M158" s="205"/>
      <c r="N158" s="205"/>
      <c r="O158" s="205"/>
      <c r="P158" s="205"/>
    </row>
    <row r="159" spans="1:16" s="147" customFormat="1" ht="18.75">
      <c r="A159" s="176"/>
      <c r="B159" s="174"/>
      <c r="C159" s="181"/>
      <c r="D159" s="182"/>
      <c r="E159" s="174"/>
      <c r="F159" s="180"/>
      <c r="G159" s="177"/>
      <c r="H159" s="174"/>
      <c r="I159" s="204"/>
      <c r="J159" s="174"/>
      <c r="K159" s="174"/>
      <c r="L159" s="201"/>
      <c r="M159" s="205"/>
      <c r="N159" s="205"/>
      <c r="O159" s="205"/>
      <c r="P159" s="205"/>
    </row>
    <row r="160" spans="1:16" s="147" customFormat="1" ht="18.75">
      <c r="A160" s="176"/>
      <c r="B160" s="174"/>
      <c r="C160" s="181"/>
      <c r="D160" s="182"/>
      <c r="E160" s="174"/>
      <c r="F160" s="180"/>
      <c r="G160" s="177"/>
      <c r="H160" s="174"/>
      <c r="I160" s="204"/>
      <c r="J160" s="174"/>
      <c r="K160" s="174"/>
      <c r="L160" s="201"/>
      <c r="M160" s="205"/>
      <c r="N160" s="205"/>
      <c r="O160" s="205"/>
      <c r="P160" s="205"/>
    </row>
    <row r="161" spans="1:16" s="147" customFormat="1" ht="18.75">
      <c r="A161" s="176"/>
      <c r="B161" s="174"/>
      <c r="C161" s="181"/>
      <c r="D161" s="182"/>
      <c r="E161" s="174"/>
      <c r="F161" s="180"/>
      <c r="G161" s="177"/>
      <c r="H161" s="174"/>
      <c r="I161" s="204"/>
      <c r="J161" s="174"/>
      <c r="K161" s="174"/>
      <c r="L161" s="201"/>
      <c r="M161" s="205"/>
      <c r="N161" s="205"/>
      <c r="O161" s="205"/>
      <c r="P161" s="205"/>
    </row>
    <row r="162" spans="1:16" s="147" customFormat="1" ht="18.75">
      <c r="A162" s="176"/>
      <c r="B162" s="174"/>
      <c r="C162" s="181"/>
      <c r="D162" s="182"/>
      <c r="E162" s="174"/>
      <c r="F162" s="180"/>
      <c r="G162" s="177"/>
      <c r="H162" s="174"/>
      <c r="I162" s="204"/>
      <c r="J162" s="174"/>
      <c r="K162" s="174"/>
      <c r="L162" s="201"/>
      <c r="M162" s="205"/>
      <c r="N162" s="205"/>
      <c r="O162" s="205"/>
      <c r="P162" s="205"/>
    </row>
    <row r="163" spans="1:16" s="147" customFormat="1" ht="18.75">
      <c r="A163" s="176"/>
      <c r="B163" s="174"/>
      <c r="C163" s="181"/>
      <c r="D163" s="182"/>
      <c r="E163" s="174"/>
      <c r="F163" s="180"/>
      <c r="G163" s="177"/>
      <c r="H163" s="174"/>
      <c r="I163" s="204"/>
      <c r="J163" s="174"/>
      <c r="K163" s="174"/>
      <c r="L163" s="201"/>
      <c r="M163" s="205"/>
      <c r="N163" s="205"/>
      <c r="O163" s="205"/>
      <c r="P163" s="205"/>
    </row>
    <row r="164" spans="1:16" s="147" customFormat="1" ht="18.75">
      <c r="A164" s="176"/>
      <c r="B164" s="174"/>
      <c r="C164" s="181"/>
      <c r="D164" s="182"/>
      <c r="E164" s="174"/>
      <c r="F164" s="180"/>
      <c r="G164" s="177"/>
      <c r="H164" s="174"/>
      <c r="I164" s="204"/>
      <c r="J164" s="174"/>
      <c r="K164" s="174"/>
      <c r="L164" s="201"/>
      <c r="M164" s="205"/>
      <c r="N164" s="205"/>
      <c r="O164" s="205"/>
      <c r="P164" s="205"/>
    </row>
    <row r="165" spans="1:16" s="147" customFormat="1" ht="18.75">
      <c r="A165" s="176"/>
      <c r="B165" s="174"/>
      <c r="C165" s="181"/>
      <c r="D165" s="182"/>
      <c r="E165" s="174"/>
      <c r="F165" s="180"/>
      <c r="G165" s="177"/>
      <c r="H165" s="174"/>
      <c r="I165" s="204"/>
      <c r="J165" s="174"/>
      <c r="K165" s="174"/>
      <c r="L165" s="201"/>
      <c r="M165" s="205"/>
      <c r="N165" s="205"/>
      <c r="O165" s="205"/>
      <c r="P165" s="205"/>
    </row>
    <row r="166" spans="1:16" s="147" customFormat="1" ht="18.75">
      <c r="A166" s="176"/>
      <c r="B166" s="174"/>
      <c r="C166" s="181"/>
      <c r="D166" s="182"/>
      <c r="E166" s="174"/>
      <c r="F166" s="180"/>
      <c r="G166" s="177"/>
      <c r="H166" s="174"/>
      <c r="I166" s="204"/>
      <c r="J166" s="174"/>
      <c r="K166" s="174"/>
      <c r="L166" s="201"/>
      <c r="M166" s="205"/>
      <c r="N166" s="205"/>
      <c r="O166" s="205"/>
      <c r="P166" s="205"/>
    </row>
    <row r="167" spans="1:16" s="147" customFormat="1" ht="18.75">
      <c r="A167" s="176"/>
      <c r="B167" s="204"/>
      <c r="C167" s="181"/>
      <c r="D167" s="182"/>
      <c r="E167" s="174"/>
      <c r="F167" s="180"/>
      <c r="G167" s="177"/>
      <c r="H167" s="174"/>
      <c r="I167" s="204"/>
      <c r="J167" s="174"/>
      <c r="K167" s="174"/>
      <c r="L167" s="201"/>
      <c r="M167" s="205"/>
      <c r="N167" s="205"/>
      <c r="O167" s="205"/>
      <c r="P167" s="205"/>
    </row>
    <row r="168" spans="1:16" s="147" customFormat="1" ht="18.75">
      <c r="A168" s="176"/>
      <c r="B168" s="174"/>
      <c r="C168" s="235"/>
      <c r="D168" s="182"/>
      <c r="E168" s="174"/>
      <c r="F168" s="180"/>
      <c r="G168" s="177"/>
      <c r="H168" s="174"/>
      <c r="I168" s="204"/>
      <c r="J168" s="174"/>
      <c r="K168" s="174"/>
      <c r="L168" s="201"/>
      <c r="M168" s="205"/>
      <c r="N168" s="205"/>
      <c r="O168" s="205"/>
      <c r="P168" s="205"/>
    </row>
    <row r="169" spans="1:16" s="147" customFormat="1" ht="18.75">
      <c r="A169" s="176"/>
      <c r="B169" s="174"/>
      <c r="C169" s="235"/>
      <c r="D169" s="182"/>
      <c r="E169" s="174"/>
      <c r="F169" s="180"/>
      <c r="G169" s="177"/>
      <c r="H169" s="174"/>
      <c r="I169" s="204"/>
      <c r="J169" s="174"/>
      <c r="K169" s="174"/>
      <c r="L169" s="201"/>
      <c r="M169" s="205"/>
      <c r="N169" s="205"/>
      <c r="O169" s="205"/>
      <c r="P169" s="205"/>
    </row>
    <row r="170" spans="1:16" s="147" customFormat="1" ht="18.75">
      <c r="A170" s="176"/>
      <c r="B170" s="174"/>
      <c r="C170" s="235"/>
      <c r="D170" s="182"/>
      <c r="E170" s="174"/>
      <c r="F170" s="180"/>
      <c r="G170" s="177"/>
      <c r="H170" s="174"/>
      <c r="I170" s="204"/>
      <c r="J170" s="174"/>
      <c r="K170" s="174"/>
      <c r="L170" s="201"/>
      <c r="M170" s="205"/>
      <c r="N170" s="205"/>
      <c r="O170" s="205"/>
      <c r="P170" s="205"/>
    </row>
    <row r="171" spans="1:16" s="147" customFormat="1" ht="18.75">
      <c r="A171" s="176"/>
      <c r="B171" s="225"/>
      <c r="C171" s="235"/>
      <c r="D171" s="182"/>
      <c r="E171" s="174"/>
      <c r="F171" s="180"/>
      <c r="G171" s="177"/>
      <c r="H171" s="174"/>
      <c r="I171" s="204"/>
      <c r="J171" s="174"/>
      <c r="K171" s="174"/>
      <c r="L171" s="201"/>
      <c r="M171" s="205"/>
      <c r="N171" s="205"/>
      <c r="O171" s="205"/>
      <c r="P171" s="205"/>
    </row>
    <row r="172" spans="1:16" s="147" customFormat="1" ht="18.75">
      <c r="A172" s="176"/>
      <c r="B172" s="225"/>
      <c r="C172" s="235"/>
      <c r="D172" s="182"/>
      <c r="E172" s="174"/>
      <c r="F172" s="180"/>
      <c r="G172" s="177"/>
      <c r="H172" s="174"/>
      <c r="I172" s="204"/>
      <c r="J172" s="174"/>
      <c r="K172" s="174"/>
      <c r="L172" s="201"/>
      <c r="M172" s="205"/>
      <c r="N172" s="205"/>
      <c r="O172" s="205"/>
      <c r="P172" s="205"/>
    </row>
    <row r="173" spans="1:16" s="147" customFormat="1" ht="18.75">
      <c r="A173" s="176"/>
      <c r="B173" s="225"/>
      <c r="C173" s="235"/>
      <c r="D173" s="182"/>
      <c r="E173" s="174"/>
      <c r="F173" s="180"/>
      <c r="G173" s="177"/>
      <c r="H173" s="174"/>
      <c r="I173" s="204"/>
      <c r="J173" s="174"/>
      <c r="K173" s="174"/>
      <c r="L173" s="201"/>
      <c r="M173" s="205"/>
      <c r="N173" s="205"/>
      <c r="O173" s="205"/>
      <c r="P173" s="205"/>
    </row>
    <row r="174" spans="1:16" s="147" customFormat="1" ht="18.75">
      <c r="A174" s="176"/>
      <c r="B174" s="225"/>
      <c r="C174" s="235"/>
      <c r="D174" s="182"/>
      <c r="E174" s="174"/>
      <c r="F174" s="180"/>
      <c r="G174" s="177"/>
      <c r="H174" s="174"/>
      <c r="I174" s="204"/>
      <c r="J174" s="174"/>
      <c r="K174" s="174"/>
      <c r="L174" s="201"/>
      <c r="M174" s="205"/>
      <c r="N174" s="205"/>
      <c r="O174" s="205"/>
      <c r="P174" s="205"/>
    </row>
    <row r="175" spans="1:16" s="147" customFormat="1" ht="18.75">
      <c r="A175" s="176"/>
      <c r="B175" s="225"/>
      <c r="C175" s="235"/>
      <c r="D175" s="182"/>
      <c r="E175" s="174"/>
      <c r="F175" s="180"/>
      <c r="G175" s="177"/>
      <c r="H175" s="174"/>
      <c r="I175" s="204"/>
      <c r="J175" s="174"/>
      <c r="K175" s="174"/>
      <c r="L175" s="201"/>
      <c r="M175" s="205"/>
      <c r="N175" s="205"/>
      <c r="O175" s="205"/>
      <c r="P175" s="205"/>
    </row>
    <row r="176" spans="1:16" s="148" customFormat="1" ht="18.75">
      <c r="A176" s="176"/>
      <c r="B176" s="175"/>
      <c r="C176" s="183"/>
      <c r="D176" s="184"/>
      <c r="E176" s="185"/>
      <c r="F176" s="186"/>
      <c r="G176" s="175"/>
      <c r="H176" s="175"/>
      <c r="I176" s="175"/>
      <c r="J176" s="175"/>
      <c r="K176" s="175"/>
      <c r="L176" s="206"/>
      <c r="M176" s="207"/>
      <c r="N176" s="207"/>
      <c r="O176" s="207"/>
      <c r="P176" s="207"/>
    </row>
    <row r="177" spans="1:16" s="148" customFormat="1" ht="18.75">
      <c r="A177" s="176"/>
      <c r="B177" s="175"/>
      <c r="C177" s="183"/>
      <c r="D177" s="184"/>
      <c r="E177" s="185"/>
      <c r="F177" s="186"/>
      <c r="G177" s="175"/>
      <c r="H177" s="175"/>
      <c r="I177" s="175"/>
      <c r="J177" s="175"/>
      <c r="K177" s="175"/>
      <c r="L177" s="206"/>
      <c r="M177" s="207"/>
      <c r="N177" s="207"/>
      <c r="O177" s="207"/>
      <c r="P177" s="207"/>
    </row>
    <row r="178" spans="1:16" s="148" customFormat="1" ht="18.75">
      <c r="A178" s="176"/>
      <c r="B178" s="175"/>
      <c r="C178" s="175"/>
      <c r="D178" s="184"/>
      <c r="E178" s="185"/>
      <c r="F178" s="186"/>
      <c r="G178" s="175"/>
      <c r="H178" s="175"/>
      <c r="I178" s="175"/>
      <c r="J178" s="175"/>
      <c r="K178" s="175"/>
      <c r="L178" s="206"/>
      <c r="M178" s="207"/>
      <c r="N178" s="207"/>
      <c r="O178" s="207"/>
      <c r="P178" s="207"/>
    </row>
    <row r="179" spans="1:16" s="148" customFormat="1" ht="18.75">
      <c r="A179" s="176"/>
      <c r="B179" s="175"/>
      <c r="C179" s="183"/>
      <c r="D179" s="184"/>
      <c r="E179" s="185"/>
      <c r="F179" s="186"/>
      <c r="G179" s="175"/>
      <c r="H179" s="175"/>
      <c r="I179" s="175"/>
      <c r="J179" s="175"/>
      <c r="K179" s="175"/>
      <c r="L179" s="206"/>
      <c r="M179" s="207"/>
      <c r="N179" s="207"/>
      <c r="O179" s="207"/>
      <c r="P179" s="207"/>
    </row>
    <row r="180" spans="1:16" s="148" customFormat="1" ht="18.75">
      <c r="A180" s="176"/>
      <c r="B180" s="175"/>
      <c r="C180" s="183"/>
      <c r="D180" s="184"/>
      <c r="E180" s="185"/>
      <c r="F180" s="186"/>
      <c r="G180" s="175"/>
      <c r="H180" s="175"/>
      <c r="I180" s="175"/>
      <c r="J180" s="175"/>
      <c r="K180" s="175"/>
      <c r="L180" s="206"/>
      <c r="M180" s="207"/>
      <c r="N180" s="207"/>
      <c r="O180" s="207"/>
      <c r="P180" s="207"/>
    </row>
    <row r="181" spans="1:16" s="148" customFormat="1" ht="18.75">
      <c r="A181" s="176"/>
      <c r="B181" s="175"/>
      <c r="C181" s="183"/>
      <c r="D181" s="184"/>
      <c r="E181" s="185"/>
      <c r="F181" s="186"/>
      <c r="G181" s="175"/>
      <c r="H181" s="175"/>
      <c r="I181" s="175"/>
      <c r="J181" s="175"/>
      <c r="K181" s="175"/>
      <c r="L181" s="206"/>
      <c r="M181" s="207"/>
      <c r="N181" s="207"/>
      <c r="O181" s="207"/>
      <c r="P181" s="207"/>
    </row>
    <row r="182" spans="1:16" s="148" customFormat="1" ht="18.75">
      <c r="A182" s="176"/>
      <c r="B182" s="175"/>
      <c r="C182" s="175"/>
      <c r="D182" s="184"/>
      <c r="E182" s="185"/>
      <c r="F182" s="186"/>
      <c r="G182" s="175"/>
      <c r="H182" s="175"/>
      <c r="I182" s="175"/>
      <c r="J182" s="175"/>
      <c r="K182" s="175"/>
      <c r="L182" s="206"/>
      <c r="M182" s="207"/>
      <c r="N182" s="207"/>
      <c r="O182" s="207"/>
      <c r="P182" s="207"/>
    </row>
    <row r="183" spans="1:16" s="148" customFormat="1" ht="18.75">
      <c r="A183" s="176"/>
      <c r="B183" s="175"/>
      <c r="C183" s="175"/>
      <c r="D183" s="184"/>
      <c r="E183" s="185"/>
      <c r="F183" s="186"/>
      <c r="G183" s="175"/>
      <c r="H183" s="175"/>
      <c r="I183" s="175"/>
      <c r="J183" s="175"/>
      <c r="K183" s="175"/>
      <c r="L183" s="206"/>
      <c r="M183" s="207"/>
      <c r="N183" s="207"/>
      <c r="O183" s="207"/>
      <c r="P183" s="207"/>
    </row>
    <row r="184" spans="1:16" s="148" customFormat="1" ht="18.75">
      <c r="A184" s="176"/>
      <c r="B184" s="175"/>
      <c r="C184" s="175"/>
      <c r="D184" s="184"/>
      <c r="E184" s="185"/>
      <c r="F184" s="186"/>
      <c r="G184" s="175"/>
      <c r="H184" s="175"/>
      <c r="I184" s="175"/>
      <c r="J184" s="175"/>
      <c r="K184" s="175"/>
      <c r="L184" s="206"/>
      <c r="M184" s="207"/>
      <c r="N184" s="207"/>
      <c r="O184" s="207"/>
      <c r="P184" s="207"/>
    </row>
    <row r="185" spans="1:16" s="148" customFormat="1" ht="18.75">
      <c r="A185" s="176"/>
      <c r="B185" s="175"/>
      <c r="C185" s="175"/>
      <c r="D185" s="184"/>
      <c r="E185" s="185"/>
      <c r="F185" s="186"/>
      <c r="G185" s="175"/>
      <c r="H185" s="175"/>
      <c r="I185" s="175"/>
      <c r="J185" s="175"/>
      <c r="K185" s="175"/>
      <c r="L185" s="206"/>
      <c r="M185" s="207"/>
      <c r="N185" s="207"/>
      <c r="O185" s="207"/>
      <c r="P185" s="207"/>
    </row>
    <row r="186" spans="1:16" s="148" customFormat="1" ht="18.75">
      <c r="A186" s="176"/>
      <c r="B186" s="175"/>
      <c r="C186" s="175"/>
      <c r="D186" s="184"/>
      <c r="E186" s="185"/>
      <c r="F186" s="186"/>
      <c r="G186" s="175"/>
      <c r="H186" s="175"/>
      <c r="I186" s="175"/>
      <c r="J186" s="175"/>
      <c r="K186" s="175"/>
      <c r="L186" s="206"/>
      <c r="M186" s="207"/>
      <c r="N186" s="207"/>
      <c r="O186" s="207"/>
      <c r="P186" s="207"/>
    </row>
    <row r="187" spans="1:16" s="148" customFormat="1" ht="18.75">
      <c r="A187" s="176"/>
      <c r="B187" s="175"/>
      <c r="C187" s="175"/>
      <c r="D187" s="184"/>
      <c r="E187" s="185"/>
      <c r="F187" s="186"/>
      <c r="G187" s="175"/>
      <c r="H187" s="175"/>
      <c r="I187" s="175"/>
      <c r="J187" s="175"/>
      <c r="K187" s="175"/>
      <c r="L187" s="206"/>
      <c r="M187" s="207"/>
      <c r="N187" s="207"/>
      <c r="O187" s="207"/>
      <c r="P187" s="207"/>
    </row>
    <row r="188" spans="1:16" s="148" customFormat="1" ht="18.75">
      <c r="A188" s="176"/>
      <c r="B188" s="175"/>
      <c r="C188" s="175"/>
      <c r="D188" s="184"/>
      <c r="E188" s="185"/>
      <c r="F188" s="186"/>
      <c r="G188" s="175"/>
      <c r="H188" s="175"/>
      <c r="I188" s="175"/>
      <c r="J188" s="175"/>
      <c r="K188" s="175"/>
      <c r="L188" s="206"/>
      <c r="M188" s="207"/>
      <c r="N188" s="207"/>
      <c r="O188" s="207"/>
      <c r="P188" s="207"/>
    </row>
    <row r="189" spans="1:16" s="148" customFormat="1" ht="18.75">
      <c r="A189" s="176"/>
      <c r="B189" s="175"/>
      <c r="C189" s="175"/>
      <c r="D189" s="184"/>
      <c r="E189" s="185"/>
      <c r="F189" s="186"/>
      <c r="G189" s="175"/>
      <c r="H189" s="175"/>
      <c r="I189" s="175"/>
      <c r="J189" s="175"/>
      <c r="K189" s="175"/>
      <c r="L189" s="206"/>
      <c r="M189" s="207"/>
      <c r="N189" s="207"/>
      <c r="O189" s="207"/>
      <c r="P189" s="207"/>
    </row>
    <row r="190" spans="1:16" s="148" customFormat="1" ht="18.75">
      <c r="A190" s="176"/>
      <c r="B190" s="175"/>
      <c r="C190" s="175"/>
      <c r="D190" s="184"/>
      <c r="E190" s="185"/>
      <c r="F190" s="186"/>
      <c r="G190" s="175"/>
      <c r="H190" s="175"/>
      <c r="I190" s="175"/>
      <c r="J190" s="175"/>
      <c r="K190" s="175"/>
      <c r="L190" s="206"/>
      <c r="M190" s="207"/>
      <c r="N190" s="207"/>
      <c r="O190" s="207"/>
      <c r="P190" s="207"/>
    </row>
    <row r="191" spans="1:16" s="148" customFormat="1" ht="18.75">
      <c r="A191" s="176"/>
      <c r="B191" s="175"/>
      <c r="C191" s="175"/>
      <c r="D191" s="184"/>
      <c r="E191" s="185"/>
      <c r="F191" s="186"/>
      <c r="G191" s="175"/>
      <c r="H191" s="175"/>
      <c r="I191" s="175"/>
      <c r="J191" s="175"/>
      <c r="K191" s="175"/>
      <c r="L191" s="206"/>
      <c r="M191" s="207"/>
      <c r="N191" s="207"/>
      <c r="O191" s="207"/>
      <c r="P191" s="207"/>
    </row>
    <row r="192" spans="1:16" s="148" customFormat="1" ht="18.75">
      <c r="A192" s="176"/>
      <c r="B192" s="175"/>
      <c r="C192" s="175"/>
      <c r="D192" s="184"/>
      <c r="E192" s="185"/>
      <c r="F192" s="186"/>
      <c r="G192" s="175"/>
      <c r="H192" s="175"/>
      <c r="I192" s="175"/>
      <c r="J192" s="175"/>
      <c r="K192" s="175"/>
      <c r="L192" s="206"/>
      <c r="M192" s="207"/>
      <c r="N192" s="207"/>
      <c r="O192" s="207"/>
      <c r="P192" s="207"/>
    </row>
    <row r="193" spans="1:16" s="149" customFormat="1" ht="18.75">
      <c r="A193" s="176"/>
      <c r="B193" s="248"/>
      <c r="C193" s="249"/>
      <c r="D193" s="250"/>
      <c r="E193" s="251"/>
      <c r="F193" s="252"/>
      <c r="G193" s="248"/>
      <c r="H193" s="248"/>
      <c r="I193" s="248"/>
      <c r="J193" s="249"/>
      <c r="K193" s="249"/>
      <c r="L193" s="254"/>
      <c r="M193" s="255"/>
      <c r="N193" s="251"/>
      <c r="O193" s="256"/>
      <c r="P193" s="256"/>
    </row>
    <row r="194" spans="1:16" s="149" customFormat="1" ht="18.75">
      <c r="A194" s="176"/>
      <c r="B194" s="248"/>
      <c r="C194" s="249"/>
      <c r="D194" s="250"/>
      <c r="E194" s="251"/>
      <c r="F194" s="252"/>
      <c r="G194" s="248"/>
      <c r="H194" s="248"/>
      <c r="I194" s="248"/>
      <c r="J194" s="249"/>
      <c r="K194" s="249"/>
      <c r="L194" s="254"/>
      <c r="M194" s="255"/>
      <c r="N194" s="251"/>
      <c r="O194" s="256"/>
      <c r="P194" s="256"/>
    </row>
    <row r="195" spans="1:16" s="148" customFormat="1" ht="18.75">
      <c r="A195" s="176"/>
      <c r="B195" s="175"/>
      <c r="C195" s="187"/>
      <c r="D195" s="188"/>
      <c r="E195" s="185"/>
      <c r="F195" s="186"/>
      <c r="G195" s="175"/>
      <c r="H195" s="175"/>
      <c r="I195" s="175"/>
      <c r="J195" s="187"/>
      <c r="K195" s="187"/>
      <c r="L195" s="214"/>
      <c r="M195" s="208"/>
      <c r="N195" s="185"/>
      <c r="O195" s="183"/>
      <c r="P195" s="183"/>
    </row>
    <row r="196" spans="1:16" s="148" customFormat="1" ht="18.75">
      <c r="A196" s="176"/>
      <c r="B196" s="175"/>
      <c r="C196" s="187"/>
      <c r="D196" s="188"/>
      <c r="E196" s="185"/>
      <c r="F196" s="186"/>
      <c r="G196" s="175"/>
      <c r="H196" s="175"/>
      <c r="I196" s="175"/>
      <c r="J196" s="187"/>
      <c r="K196" s="187"/>
      <c r="L196" s="214"/>
      <c r="M196" s="208"/>
      <c r="N196" s="185"/>
      <c r="O196" s="183"/>
      <c r="P196" s="183"/>
    </row>
    <row r="197" spans="1:16" s="148" customFormat="1" ht="18.75">
      <c r="A197" s="176"/>
      <c r="B197" s="175"/>
      <c r="C197" s="187"/>
      <c r="D197" s="188"/>
      <c r="E197" s="185"/>
      <c r="F197" s="186"/>
      <c r="G197" s="175"/>
      <c r="H197" s="175"/>
      <c r="I197" s="175"/>
      <c r="J197" s="187"/>
      <c r="K197" s="187"/>
      <c r="L197" s="214"/>
      <c r="M197" s="208"/>
      <c r="N197" s="185"/>
      <c r="O197" s="183"/>
      <c r="P197" s="183"/>
    </row>
    <row r="198" spans="1:16" s="148" customFormat="1" ht="18.75">
      <c r="A198" s="176"/>
      <c r="B198" s="175"/>
      <c r="C198" s="187"/>
      <c r="D198" s="188"/>
      <c r="E198" s="185"/>
      <c r="F198" s="186"/>
      <c r="G198" s="175"/>
      <c r="H198" s="175"/>
      <c r="I198" s="175"/>
      <c r="J198" s="187"/>
      <c r="K198" s="187"/>
      <c r="L198" s="214"/>
      <c r="M198" s="208"/>
      <c r="N198" s="185"/>
      <c r="O198" s="183"/>
      <c r="P198" s="183"/>
    </row>
    <row r="199" spans="1:16" s="148" customFormat="1" ht="18.75">
      <c r="A199" s="176"/>
      <c r="B199" s="175"/>
      <c r="C199" s="187"/>
      <c r="D199" s="188"/>
      <c r="E199" s="185"/>
      <c r="F199" s="186"/>
      <c r="G199" s="175"/>
      <c r="H199" s="175"/>
      <c r="I199" s="175"/>
      <c r="J199" s="187"/>
      <c r="K199" s="187"/>
      <c r="L199" s="214"/>
      <c r="M199" s="208"/>
      <c r="N199" s="185"/>
      <c r="O199" s="183"/>
      <c r="P199" s="183"/>
    </row>
    <row r="200" spans="1:16" s="148" customFormat="1" ht="18.75">
      <c r="A200" s="176"/>
      <c r="B200" s="175"/>
      <c r="C200" s="187"/>
      <c r="D200" s="188"/>
      <c r="E200" s="185"/>
      <c r="F200" s="186"/>
      <c r="G200" s="175"/>
      <c r="H200" s="175"/>
      <c r="I200" s="175"/>
      <c r="J200" s="187"/>
      <c r="K200" s="187"/>
      <c r="L200" s="214"/>
      <c r="M200" s="208"/>
      <c r="N200" s="185"/>
      <c r="O200" s="183"/>
      <c r="P200" s="183"/>
    </row>
    <row r="201" spans="1:16" s="148" customFormat="1" ht="18.75">
      <c r="A201" s="176"/>
      <c r="B201" s="175"/>
      <c r="C201" s="187"/>
      <c r="D201" s="188"/>
      <c r="E201" s="185"/>
      <c r="F201" s="186"/>
      <c r="G201" s="175"/>
      <c r="H201" s="175"/>
      <c r="I201" s="175"/>
      <c r="J201" s="187"/>
      <c r="K201" s="187"/>
      <c r="L201" s="214"/>
      <c r="M201" s="208"/>
      <c r="N201" s="185"/>
      <c r="O201" s="183"/>
      <c r="P201" s="183"/>
    </row>
    <row r="202" spans="1:16" s="148" customFormat="1" ht="18.75">
      <c r="A202" s="176"/>
      <c r="B202" s="175"/>
      <c r="C202" s="187"/>
      <c r="D202" s="188"/>
      <c r="E202" s="185"/>
      <c r="F202" s="186"/>
      <c r="G202" s="175"/>
      <c r="H202" s="175"/>
      <c r="I202" s="175"/>
      <c r="J202" s="187"/>
      <c r="K202" s="187"/>
      <c r="L202" s="214"/>
      <c r="M202" s="208"/>
      <c r="N202" s="185"/>
      <c r="O202" s="183"/>
      <c r="P202" s="183"/>
    </row>
    <row r="203" spans="1:16" s="148" customFormat="1" ht="18.75">
      <c r="A203" s="176"/>
      <c r="B203" s="175"/>
      <c r="C203" s="187"/>
      <c r="D203" s="188"/>
      <c r="E203" s="185"/>
      <c r="F203" s="186"/>
      <c r="G203" s="175"/>
      <c r="H203" s="175"/>
      <c r="I203" s="175"/>
      <c r="J203" s="187"/>
      <c r="K203" s="187"/>
      <c r="L203" s="214"/>
      <c r="M203" s="208"/>
      <c r="N203" s="185"/>
      <c r="O203" s="183"/>
      <c r="P203" s="183"/>
    </row>
    <row r="204" spans="1:16" s="148" customFormat="1" ht="18.75">
      <c r="A204" s="176"/>
      <c r="B204" s="175"/>
      <c r="C204" s="187"/>
      <c r="D204" s="188"/>
      <c r="E204" s="185"/>
      <c r="F204" s="186"/>
      <c r="G204" s="175"/>
      <c r="H204" s="175"/>
      <c r="I204" s="175"/>
      <c r="J204" s="187"/>
      <c r="K204" s="187"/>
      <c r="L204" s="214"/>
      <c r="M204" s="208"/>
      <c r="N204" s="185"/>
      <c r="O204" s="183"/>
      <c r="P204" s="183"/>
    </row>
    <row r="205" spans="1:16" s="148" customFormat="1" ht="18.75">
      <c r="A205" s="176"/>
      <c r="B205" s="175"/>
      <c r="C205" s="187"/>
      <c r="D205" s="188"/>
      <c r="E205" s="185"/>
      <c r="F205" s="186"/>
      <c r="G205" s="175"/>
      <c r="H205" s="175"/>
      <c r="I205" s="175"/>
      <c r="J205" s="187"/>
      <c r="K205" s="187"/>
      <c r="L205" s="214"/>
      <c r="M205" s="208"/>
      <c r="N205" s="185"/>
      <c r="O205" s="183"/>
      <c r="P205" s="183"/>
    </row>
    <row r="206" spans="1:16" s="148" customFormat="1" ht="18.75">
      <c r="A206" s="176"/>
      <c r="B206" s="175"/>
      <c r="C206" s="187"/>
      <c r="D206" s="188"/>
      <c r="E206" s="185"/>
      <c r="F206" s="186"/>
      <c r="G206" s="175"/>
      <c r="H206" s="175"/>
      <c r="I206" s="175"/>
      <c r="J206" s="187"/>
      <c r="K206" s="187"/>
      <c r="L206" s="214"/>
      <c r="M206" s="208"/>
      <c r="N206" s="185"/>
      <c r="O206" s="183"/>
      <c r="P206" s="183"/>
    </row>
    <row r="207" spans="1:16" s="148" customFormat="1" ht="18.75">
      <c r="A207" s="176"/>
      <c r="B207" s="175"/>
      <c r="C207" s="187"/>
      <c r="D207" s="188"/>
      <c r="E207" s="185"/>
      <c r="F207" s="186"/>
      <c r="G207" s="175"/>
      <c r="H207" s="175"/>
      <c r="I207" s="175"/>
      <c r="J207" s="187"/>
      <c r="K207" s="187"/>
      <c r="L207" s="214"/>
      <c r="M207" s="208"/>
      <c r="N207" s="185"/>
      <c r="O207" s="183"/>
      <c r="P207" s="183"/>
    </row>
    <row r="208" spans="1:16" s="148" customFormat="1" ht="18.75">
      <c r="A208" s="176"/>
      <c r="B208" s="175"/>
      <c r="C208" s="187"/>
      <c r="D208" s="188"/>
      <c r="E208" s="185"/>
      <c r="F208" s="186"/>
      <c r="G208" s="175"/>
      <c r="H208" s="175"/>
      <c r="I208" s="175"/>
      <c r="J208" s="187"/>
      <c r="K208" s="187"/>
      <c r="L208" s="214"/>
      <c r="M208" s="208"/>
      <c r="N208" s="185"/>
      <c r="O208" s="183"/>
      <c r="P208" s="183"/>
    </row>
    <row r="209" spans="1:16" s="148" customFormat="1" ht="18.75">
      <c r="A209" s="176"/>
      <c r="B209" s="175"/>
      <c r="C209" s="187"/>
      <c r="D209" s="188"/>
      <c r="E209" s="185"/>
      <c r="F209" s="186"/>
      <c r="G209" s="175"/>
      <c r="H209" s="175"/>
      <c r="I209" s="175"/>
      <c r="J209" s="187"/>
      <c r="K209" s="187"/>
      <c r="L209" s="214"/>
      <c r="M209" s="208"/>
      <c r="N209" s="185"/>
      <c r="O209" s="183"/>
      <c r="P209" s="183"/>
    </row>
    <row r="210" spans="1:16" s="148" customFormat="1" ht="18.75">
      <c r="A210" s="176"/>
      <c r="B210" s="175"/>
      <c r="C210" s="187"/>
      <c r="D210" s="188"/>
      <c r="E210" s="185"/>
      <c r="F210" s="186"/>
      <c r="G210" s="175"/>
      <c r="H210" s="175"/>
      <c r="I210" s="175"/>
      <c r="J210" s="187"/>
      <c r="K210" s="187"/>
      <c r="L210" s="214"/>
      <c r="M210" s="208"/>
      <c r="N210" s="185"/>
      <c r="O210" s="183"/>
      <c r="P210" s="183"/>
    </row>
    <row r="211" spans="1:16" s="148" customFormat="1" ht="18.75">
      <c r="A211" s="176"/>
      <c r="B211" s="175"/>
      <c r="C211" s="187"/>
      <c r="D211" s="188"/>
      <c r="E211" s="185"/>
      <c r="F211" s="186"/>
      <c r="G211" s="175"/>
      <c r="H211" s="175"/>
      <c r="I211" s="175"/>
      <c r="J211" s="187"/>
      <c r="K211" s="187"/>
      <c r="L211" s="214"/>
      <c r="M211" s="208"/>
      <c r="N211" s="185"/>
      <c r="O211" s="183"/>
      <c r="P211" s="183"/>
    </row>
    <row r="212" spans="1:16" s="148" customFormat="1" ht="18.75">
      <c r="A212" s="176"/>
      <c r="B212" s="175"/>
      <c r="C212" s="187"/>
      <c r="D212" s="188"/>
      <c r="E212" s="185"/>
      <c r="F212" s="186"/>
      <c r="G212" s="175"/>
      <c r="H212" s="175"/>
      <c r="I212" s="175"/>
      <c r="J212" s="187"/>
      <c r="K212" s="187"/>
      <c r="L212" s="214"/>
      <c r="M212" s="208"/>
      <c r="N212" s="185"/>
      <c r="O212" s="183"/>
      <c r="P212" s="183"/>
    </row>
    <row r="213" spans="1:16" s="148" customFormat="1" ht="18.75">
      <c r="A213" s="176"/>
      <c r="B213" s="175"/>
      <c r="C213" s="187"/>
      <c r="D213" s="188"/>
      <c r="E213" s="185"/>
      <c r="F213" s="186"/>
      <c r="G213" s="175"/>
      <c r="H213" s="175"/>
      <c r="I213" s="175"/>
      <c r="J213" s="187"/>
      <c r="K213" s="187"/>
      <c r="L213" s="214"/>
      <c r="M213" s="208"/>
      <c r="N213" s="185"/>
      <c r="O213" s="183"/>
      <c r="P213" s="183"/>
    </row>
    <row r="214" spans="1:16" s="148" customFormat="1" ht="18.75">
      <c r="A214" s="176"/>
      <c r="B214" s="175"/>
      <c r="C214" s="187"/>
      <c r="D214" s="188"/>
      <c r="E214" s="185"/>
      <c r="F214" s="186"/>
      <c r="G214" s="175"/>
      <c r="H214" s="175"/>
      <c r="I214" s="175"/>
      <c r="J214" s="187"/>
      <c r="K214" s="187"/>
      <c r="L214" s="214"/>
      <c r="M214" s="208"/>
      <c r="N214" s="185"/>
      <c r="O214" s="183"/>
      <c r="P214" s="183"/>
    </row>
    <row r="215" spans="1:16" s="148" customFormat="1" ht="18.75">
      <c r="A215" s="176"/>
      <c r="B215" s="175"/>
      <c r="C215" s="187"/>
      <c r="D215" s="188"/>
      <c r="E215" s="185"/>
      <c r="F215" s="186"/>
      <c r="G215" s="175"/>
      <c r="H215" s="175"/>
      <c r="I215" s="175"/>
      <c r="J215" s="187"/>
      <c r="K215" s="187"/>
      <c r="L215" s="214"/>
      <c r="M215" s="208"/>
      <c r="N215" s="185"/>
      <c r="O215" s="183"/>
      <c r="P215" s="183"/>
    </row>
    <row r="216" spans="1:16" s="148" customFormat="1" ht="18.75">
      <c r="A216" s="176"/>
      <c r="B216" s="175"/>
      <c r="C216" s="187"/>
      <c r="D216" s="188"/>
      <c r="E216" s="185"/>
      <c r="F216" s="186"/>
      <c r="G216" s="175"/>
      <c r="H216" s="175"/>
      <c r="I216" s="175"/>
      <c r="J216" s="187"/>
      <c r="K216" s="187"/>
      <c r="L216" s="214"/>
      <c r="M216" s="208"/>
      <c r="N216" s="185"/>
      <c r="O216" s="183"/>
      <c r="P216" s="183"/>
    </row>
    <row r="217" spans="1:16" s="148" customFormat="1" ht="18.75">
      <c r="A217" s="176"/>
      <c r="B217" s="175"/>
      <c r="C217" s="187"/>
      <c r="D217" s="188"/>
      <c r="E217" s="185"/>
      <c r="F217" s="186"/>
      <c r="G217" s="175"/>
      <c r="H217" s="175"/>
      <c r="I217" s="175"/>
      <c r="J217" s="187"/>
      <c r="K217" s="187"/>
      <c r="L217" s="214"/>
      <c r="M217" s="208"/>
      <c r="N217" s="185"/>
      <c r="O217" s="183"/>
      <c r="P217" s="183"/>
    </row>
    <row r="218" spans="1:16" s="148" customFormat="1" ht="18.75">
      <c r="A218" s="176"/>
      <c r="B218" s="175"/>
      <c r="C218" s="187"/>
      <c r="D218" s="188"/>
      <c r="E218" s="185"/>
      <c r="F218" s="186"/>
      <c r="G218" s="175"/>
      <c r="H218" s="175"/>
      <c r="I218" s="175"/>
      <c r="J218" s="187"/>
      <c r="K218" s="187"/>
      <c r="L218" s="214"/>
      <c r="M218" s="208"/>
      <c r="N218" s="185"/>
      <c r="O218" s="183"/>
      <c r="P218" s="183"/>
    </row>
    <row r="219" spans="1:16" s="148" customFormat="1" ht="18.75">
      <c r="A219" s="176"/>
      <c r="B219" s="175"/>
      <c r="C219" s="187"/>
      <c r="D219" s="188"/>
      <c r="E219" s="185"/>
      <c r="F219" s="186"/>
      <c r="G219" s="175"/>
      <c r="H219" s="175"/>
      <c r="I219" s="175"/>
      <c r="J219" s="187"/>
      <c r="K219" s="187"/>
      <c r="L219" s="214"/>
      <c r="M219" s="208"/>
      <c r="N219" s="185"/>
      <c r="O219" s="183"/>
      <c r="P219" s="183"/>
    </row>
    <row r="220" spans="1:16" s="147" customFormat="1" ht="18.75">
      <c r="A220" s="176"/>
      <c r="B220" s="173"/>
      <c r="C220" s="173"/>
      <c r="D220" s="189"/>
      <c r="E220" s="190"/>
      <c r="F220" s="191"/>
      <c r="G220" s="173"/>
      <c r="H220" s="173"/>
      <c r="I220" s="173"/>
      <c r="J220" s="173"/>
      <c r="K220" s="173"/>
      <c r="L220" s="182"/>
      <c r="M220" s="213"/>
      <c r="N220" s="173"/>
      <c r="O220" s="173"/>
      <c r="P220" s="211"/>
    </row>
    <row r="221" spans="1:16" s="147" customFormat="1" ht="18.75">
      <c r="A221" s="176"/>
      <c r="B221" s="173"/>
      <c r="C221" s="173"/>
      <c r="D221" s="189"/>
      <c r="E221" s="190"/>
      <c r="F221" s="191"/>
      <c r="G221" s="173"/>
      <c r="H221" s="173"/>
      <c r="I221" s="173"/>
      <c r="J221" s="173"/>
      <c r="K221" s="173"/>
      <c r="L221" s="182"/>
      <c r="M221" s="213"/>
      <c r="N221" s="213"/>
      <c r="O221" s="213"/>
      <c r="P221" s="213"/>
    </row>
    <row r="222" spans="1:16" s="147" customFormat="1" ht="18.75">
      <c r="A222" s="176"/>
      <c r="B222" s="173"/>
      <c r="C222" s="173"/>
      <c r="D222" s="189"/>
      <c r="E222" s="190"/>
      <c r="F222" s="191"/>
      <c r="G222" s="173"/>
      <c r="H222" s="173"/>
      <c r="I222" s="173"/>
      <c r="J222" s="173"/>
      <c r="K222" s="173"/>
      <c r="L222" s="182"/>
      <c r="M222" s="213"/>
      <c r="N222" s="213"/>
      <c r="O222" s="213"/>
      <c r="P222" s="213"/>
    </row>
    <row r="223" spans="1:16" s="147" customFormat="1" ht="18.75">
      <c r="A223" s="176"/>
      <c r="B223" s="173"/>
      <c r="C223" s="173"/>
      <c r="D223" s="189"/>
      <c r="E223" s="190"/>
      <c r="F223" s="191"/>
      <c r="G223" s="173"/>
      <c r="H223" s="173"/>
      <c r="I223" s="173"/>
      <c r="J223" s="173"/>
      <c r="K223" s="173"/>
      <c r="L223" s="182"/>
      <c r="M223" s="213"/>
      <c r="N223" s="213"/>
      <c r="O223" s="213"/>
      <c r="P223" s="213"/>
    </row>
    <row r="224" spans="1:16" s="147" customFormat="1" ht="18.75">
      <c r="A224" s="176"/>
      <c r="B224" s="173"/>
      <c r="C224" s="173"/>
      <c r="D224" s="189"/>
      <c r="E224" s="190"/>
      <c r="F224" s="191"/>
      <c r="G224" s="173"/>
      <c r="H224" s="173"/>
      <c r="I224" s="173"/>
      <c r="J224" s="173"/>
      <c r="K224" s="173"/>
      <c r="L224" s="182"/>
      <c r="M224" s="213"/>
      <c r="N224" s="213"/>
      <c r="O224" s="213"/>
      <c r="P224" s="213"/>
    </row>
    <row r="225" spans="1:16" s="147" customFormat="1" ht="18.75">
      <c r="A225" s="176"/>
      <c r="B225" s="173"/>
      <c r="C225" s="173"/>
      <c r="D225" s="189"/>
      <c r="E225" s="190"/>
      <c r="F225" s="191"/>
      <c r="G225" s="173"/>
      <c r="H225" s="173"/>
      <c r="I225" s="173"/>
      <c r="J225" s="173"/>
      <c r="K225" s="173"/>
      <c r="L225" s="182"/>
      <c r="M225" s="213"/>
      <c r="N225" s="213"/>
      <c r="O225" s="213"/>
      <c r="P225" s="213"/>
    </row>
    <row r="226" spans="1:16" s="147" customFormat="1" ht="18.75">
      <c r="A226" s="176"/>
      <c r="B226" s="173"/>
      <c r="C226" s="173"/>
      <c r="D226" s="189"/>
      <c r="E226" s="190"/>
      <c r="F226" s="191"/>
      <c r="G226" s="173"/>
      <c r="H226" s="173"/>
      <c r="I226" s="173"/>
      <c r="J226" s="173"/>
      <c r="K226" s="173"/>
      <c r="L226" s="182"/>
      <c r="M226" s="213"/>
      <c r="N226" s="213"/>
      <c r="O226" s="213"/>
      <c r="P226" s="213"/>
    </row>
    <row r="227" spans="1:16" s="147" customFormat="1" ht="18.75">
      <c r="A227" s="176"/>
      <c r="B227" s="173"/>
      <c r="C227" s="173"/>
      <c r="D227" s="189"/>
      <c r="E227" s="190"/>
      <c r="F227" s="191"/>
      <c r="G227" s="173"/>
      <c r="H227" s="173"/>
      <c r="I227" s="173"/>
      <c r="J227" s="173"/>
      <c r="K227" s="173"/>
      <c r="L227" s="182"/>
      <c r="M227" s="213"/>
      <c r="N227" s="213"/>
      <c r="O227" s="213"/>
      <c r="P227" s="213"/>
    </row>
    <row r="228" spans="1:16" s="147" customFormat="1" ht="18.75">
      <c r="A228" s="176"/>
      <c r="B228" s="173"/>
      <c r="C228" s="173"/>
      <c r="D228" s="189"/>
      <c r="E228" s="190"/>
      <c r="F228" s="191"/>
      <c r="G228" s="173"/>
      <c r="H228" s="173"/>
      <c r="I228" s="173"/>
      <c r="J228" s="173"/>
      <c r="K228" s="173"/>
      <c r="L228" s="182"/>
      <c r="M228" s="213"/>
      <c r="N228" s="213"/>
      <c r="O228" s="213"/>
      <c r="P228" s="213"/>
    </row>
    <row r="229" spans="1:16" s="147" customFormat="1" ht="18.75">
      <c r="A229" s="176"/>
      <c r="B229" s="173"/>
      <c r="C229" s="173"/>
      <c r="D229" s="189"/>
      <c r="E229" s="190"/>
      <c r="F229" s="191"/>
      <c r="G229" s="173"/>
      <c r="H229" s="173"/>
      <c r="I229" s="173"/>
      <c r="J229" s="173"/>
      <c r="K229" s="173"/>
      <c r="L229" s="182"/>
      <c r="M229" s="213"/>
      <c r="N229" s="213"/>
      <c r="O229" s="213"/>
      <c r="P229" s="213"/>
    </row>
    <row r="230" spans="1:16" s="147" customFormat="1" ht="18.75">
      <c r="A230" s="176"/>
      <c r="B230" s="173"/>
      <c r="C230" s="173"/>
      <c r="D230" s="189"/>
      <c r="E230" s="190"/>
      <c r="F230" s="191"/>
      <c r="G230" s="173"/>
      <c r="H230" s="173"/>
      <c r="I230" s="173"/>
      <c r="J230" s="173"/>
      <c r="K230" s="173"/>
      <c r="L230" s="182"/>
      <c r="M230" s="213"/>
      <c r="N230" s="213"/>
      <c r="O230" s="213"/>
      <c r="P230" s="213"/>
    </row>
    <row r="231" spans="1:16" s="147" customFormat="1" ht="18.75">
      <c r="A231" s="176"/>
      <c r="B231" s="173"/>
      <c r="C231" s="173"/>
      <c r="D231" s="189"/>
      <c r="E231" s="190"/>
      <c r="F231" s="191"/>
      <c r="G231" s="173"/>
      <c r="H231" s="173"/>
      <c r="I231" s="173"/>
      <c r="J231" s="173"/>
      <c r="K231" s="173"/>
      <c r="L231" s="182"/>
      <c r="M231" s="173"/>
      <c r="N231" s="213"/>
      <c r="O231" s="213"/>
      <c r="P231" s="213"/>
    </row>
    <row r="232" spans="1:16" s="147" customFormat="1" ht="18.75">
      <c r="A232" s="176"/>
      <c r="B232" s="173"/>
      <c r="C232" s="173"/>
      <c r="D232" s="189"/>
      <c r="E232" s="190"/>
      <c r="F232" s="191"/>
      <c r="G232" s="173"/>
      <c r="H232" s="173"/>
      <c r="I232" s="173"/>
      <c r="J232" s="173"/>
      <c r="K232" s="173"/>
      <c r="L232" s="182"/>
      <c r="M232" s="173"/>
      <c r="N232" s="173"/>
      <c r="O232" s="173"/>
      <c r="P232" s="173"/>
    </row>
    <row r="233" spans="1:16" s="147" customFormat="1" ht="18.75">
      <c r="A233" s="176"/>
      <c r="B233" s="173"/>
      <c r="C233" s="173"/>
      <c r="D233" s="189"/>
      <c r="E233" s="190"/>
      <c r="F233" s="191"/>
      <c r="G233" s="173"/>
      <c r="H233" s="173"/>
      <c r="I233" s="173"/>
      <c r="J233" s="173"/>
      <c r="K233" s="173"/>
      <c r="L233" s="182"/>
      <c r="M233" s="213"/>
      <c r="N233" s="213"/>
      <c r="O233" s="213"/>
      <c r="P233" s="213"/>
    </row>
    <row r="234" spans="1:16" s="147" customFormat="1" ht="18.75">
      <c r="A234" s="176"/>
      <c r="B234" s="173"/>
      <c r="C234" s="173"/>
      <c r="D234" s="189"/>
      <c r="E234" s="190"/>
      <c r="F234" s="191"/>
      <c r="G234" s="173"/>
      <c r="H234" s="173"/>
      <c r="I234" s="173"/>
      <c r="J234" s="173"/>
      <c r="K234" s="173"/>
      <c r="L234" s="182"/>
      <c r="M234" s="213"/>
      <c r="N234" s="213"/>
      <c r="O234" s="213"/>
      <c r="P234" s="213"/>
    </row>
    <row r="235" spans="1:16" s="147" customFormat="1" ht="18.75">
      <c r="A235" s="176"/>
      <c r="B235" s="173"/>
      <c r="C235" s="173"/>
      <c r="D235" s="189"/>
      <c r="E235" s="190"/>
      <c r="F235" s="191"/>
      <c r="G235" s="173"/>
      <c r="H235" s="173"/>
      <c r="I235" s="173"/>
      <c r="J235" s="173"/>
      <c r="K235" s="173"/>
      <c r="L235" s="182"/>
      <c r="M235" s="213"/>
      <c r="N235" s="213"/>
      <c r="O235" s="213"/>
      <c r="P235" s="213"/>
    </row>
    <row r="236" spans="1:16" s="147" customFormat="1" ht="18.75">
      <c r="A236" s="176"/>
      <c r="B236" s="173"/>
      <c r="C236" s="173"/>
      <c r="D236" s="189"/>
      <c r="E236" s="190"/>
      <c r="F236" s="191"/>
      <c r="G236" s="173"/>
      <c r="H236" s="173"/>
      <c r="I236" s="173"/>
      <c r="J236" s="173"/>
      <c r="K236" s="173"/>
      <c r="L236" s="182"/>
      <c r="M236" s="213"/>
      <c r="N236" s="213"/>
      <c r="O236" s="213"/>
      <c r="P236" s="213"/>
    </row>
    <row r="237" spans="1:16" s="147" customFormat="1" ht="18.75">
      <c r="A237" s="176"/>
      <c r="B237" s="173"/>
      <c r="C237" s="173"/>
      <c r="D237" s="189"/>
      <c r="E237" s="190"/>
      <c r="F237" s="191"/>
      <c r="G237" s="173"/>
      <c r="H237" s="173"/>
      <c r="I237" s="173"/>
      <c r="J237" s="173"/>
      <c r="K237" s="173"/>
      <c r="L237" s="182"/>
      <c r="M237" s="213"/>
      <c r="N237" s="213"/>
      <c r="O237" s="213"/>
      <c r="P237" s="213"/>
    </row>
    <row r="238" spans="1:16" s="147" customFormat="1" ht="18.75">
      <c r="A238" s="176"/>
      <c r="B238" s="173"/>
      <c r="C238" s="173"/>
      <c r="D238" s="189"/>
      <c r="E238" s="190"/>
      <c r="F238" s="191"/>
      <c r="G238" s="173"/>
      <c r="H238" s="173"/>
      <c r="I238" s="173"/>
      <c r="J238" s="173"/>
      <c r="K238" s="173"/>
      <c r="L238" s="182"/>
      <c r="M238" s="213"/>
      <c r="N238" s="213"/>
      <c r="O238" s="213"/>
      <c r="P238" s="213"/>
    </row>
    <row r="239" spans="1:16" s="147" customFormat="1" ht="18.75">
      <c r="A239" s="176"/>
      <c r="B239" s="173"/>
      <c r="C239" s="173"/>
      <c r="D239" s="189"/>
      <c r="E239" s="190"/>
      <c r="F239" s="191"/>
      <c r="G239" s="173"/>
      <c r="H239" s="173"/>
      <c r="I239" s="173"/>
      <c r="J239" s="173"/>
      <c r="K239" s="173"/>
      <c r="L239" s="182"/>
      <c r="M239" s="213"/>
      <c r="N239" s="213"/>
      <c r="O239" s="213"/>
      <c r="P239" s="213"/>
    </row>
    <row r="240" spans="1:16" s="147" customFormat="1" ht="19.5">
      <c r="A240" s="176"/>
      <c r="B240" s="173"/>
      <c r="C240" s="173"/>
      <c r="D240" s="189"/>
      <c r="E240" s="190"/>
      <c r="F240" s="191"/>
      <c r="G240" s="173"/>
      <c r="H240" s="173"/>
      <c r="I240" s="173"/>
      <c r="J240" s="173"/>
      <c r="K240" s="173"/>
      <c r="L240" s="182"/>
      <c r="M240" s="257"/>
      <c r="N240" s="257"/>
      <c r="O240" s="257"/>
      <c r="P240" s="257"/>
    </row>
    <row r="241" spans="1:16" s="147" customFormat="1" ht="18.75">
      <c r="A241" s="176"/>
      <c r="B241" s="175"/>
      <c r="C241" s="175"/>
      <c r="D241" s="192"/>
      <c r="E241" s="185"/>
      <c r="F241" s="175"/>
      <c r="G241" s="185"/>
      <c r="H241" s="185"/>
      <c r="I241" s="185"/>
      <c r="J241" s="185"/>
      <c r="K241" s="185"/>
      <c r="L241" s="206"/>
      <c r="M241" s="214"/>
      <c r="N241" s="175"/>
      <c r="O241" s="175"/>
      <c r="P241" s="183"/>
    </row>
    <row r="242" spans="1:16" s="147" customFormat="1" ht="18.75">
      <c r="A242" s="176"/>
      <c r="B242" s="175"/>
      <c r="C242" s="175"/>
      <c r="D242" s="192"/>
      <c r="E242" s="185"/>
      <c r="F242" s="175"/>
      <c r="G242" s="185"/>
      <c r="H242" s="185"/>
      <c r="I242" s="185"/>
      <c r="J242" s="185"/>
      <c r="K242" s="185"/>
      <c r="L242" s="206"/>
      <c r="M242" s="214"/>
      <c r="N242" s="175"/>
      <c r="O242" s="175"/>
      <c r="P242" s="183"/>
    </row>
    <row r="243" spans="1:16" s="147" customFormat="1" ht="18.75">
      <c r="A243" s="176"/>
      <c r="B243" s="175"/>
      <c r="C243" s="175"/>
      <c r="D243" s="192"/>
      <c r="E243" s="185"/>
      <c r="F243" s="175"/>
      <c r="G243" s="185"/>
      <c r="H243" s="185"/>
      <c r="I243" s="185"/>
      <c r="J243" s="185"/>
      <c r="K243" s="185"/>
      <c r="L243" s="206"/>
      <c r="M243" s="214"/>
      <c r="N243" s="175"/>
      <c r="O243" s="175"/>
      <c r="P243" s="183"/>
    </row>
    <row r="244" spans="1:16" s="147" customFormat="1" ht="18.75">
      <c r="A244" s="176"/>
      <c r="B244" s="175"/>
      <c r="C244" s="175"/>
      <c r="D244" s="192"/>
      <c r="E244" s="185"/>
      <c r="F244" s="175"/>
      <c r="G244" s="185"/>
      <c r="H244" s="185"/>
      <c r="I244" s="185"/>
      <c r="J244" s="185"/>
      <c r="K244" s="185"/>
      <c r="L244" s="206"/>
      <c r="M244" s="214"/>
      <c r="N244" s="175"/>
      <c r="O244" s="175"/>
      <c r="P244" s="183"/>
    </row>
    <row r="245" spans="1:16" s="147" customFormat="1" ht="18.75">
      <c r="A245" s="176"/>
      <c r="B245" s="175"/>
      <c r="C245" s="175"/>
      <c r="D245" s="192"/>
      <c r="E245" s="185"/>
      <c r="F245" s="175"/>
      <c r="G245" s="185"/>
      <c r="H245" s="185"/>
      <c r="I245" s="185"/>
      <c r="J245" s="185"/>
      <c r="K245" s="185"/>
      <c r="L245" s="206"/>
      <c r="M245" s="214"/>
      <c r="N245" s="175"/>
      <c r="O245" s="175"/>
      <c r="P245" s="183"/>
    </row>
    <row r="246" spans="1:16" s="147" customFormat="1" ht="18.75">
      <c r="A246" s="176"/>
      <c r="B246" s="175"/>
      <c r="C246" s="175"/>
      <c r="D246" s="192"/>
      <c r="E246" s="185"/>
      <c r="F246" s="175"/>
      <c r="G246" s="185"/>
      <c r="H246" s="185"/>
      <c r="I246" s="185"/>
      <c r="J246" s="185"/>
      <c r="K246" s="185"/>
      <c r="L246" s="206"/>
      <c r="M246" s="214"/>
      <c r="N246" s="175"/>
      <c r="O246" s="175"/>
      <c r="P246" s="183"/>
    </row>
    <row r="247" spans="1:16" s="147" customFormat="1" ht="18.75">
      <c r="A247" s="176"/>
      <c r="B247" s="175"/>
      <c r="C247" s="175"/>
      <c r="D247" s="192"/>
      <c r="E247" s="185"/>
      <c r="F247" s="175"/>
      <c r="G247" s="185"/>
      <c r="H247" s="185"/>
      <c r="I247" s="185"/>
      <c r="J247" s="185"/>
      <c r="K247" s="185"/>
      <c r="L247" s="206"/>
      <c r="M247" s="214"/>
      <c r="N247" s="175"/>
      <c r="O247" s="175"/>
      <c r="P247" s="183"/>
    </row>
    <row r="248" spans="1:16" s="147" customFormat="1" ht="18.75">
      <c r="A248" s="176"/>
      <c r="B248" s="175"/>
      <c r="C248" s="175"/>
      <c r="D248" s="192"/>
      <c r="E248" s="185"/>
      <c r="F248" s="175"/>
      <c r="G248" s="185"/>
      <c r="H248" s="185"/>
      <c r="I248" s="185"/>
      <c r="J248" s="185"/>
      <c r="K248" s="185"/>
      <c r="L248" s="206"/>
      <c r="M248" s="214"/>
      <c r="N248" s="175"/>
      <c r="O248" s="175"/>
      <c r="P248" s="183"/>
    </row>
    <row r="249" spans="1:16" s="147" customFormat="1" ht="18.75">
      <c r="A249" s="176"/>
      <c r="B249" s="175"/>
      <c r="C249" s="175"/>
      <c r="D249" s="192"/>
      <c r="E249" s="185"/>
      <c r="F249" s="175"/>
      <c r="G249" s="185"/>
      <c r="H249" s="185"/>
      <c r="I249" s="185"/>
      <c r="J249" s="185"/>
      <c r="K249" s="185"/>
      <c r="L249" s="206"/>
      <c r="M249" s="214"/>
      <c r="N249" s="175"/>
      <c r="O249" s="175"/>
      <c r="P249" s="183"/>
    </row>
    <row r="250" spans="1:16" s="147" customFormat="1" ht="18.75">
      <c r="A250" s="176"/>
      <c r="B250" s="175"/>
      <c r="C250" s="175"/>
      <c r="D250" s="192"/>
      <c r="E250" s="185"/>
      <c r="F250" s="175"/>
      <c r="G250" s="185"/>
      <c r="H250" s="185"/>
      <c r="I250" s="185"/>
      <c r="J250" s="185"/>
      <c r="K250" s="185"/>
      <c r="L250" s="206"/>
      <c r="M250" s="214"/>
      <c r="N250" s="175"/>
      <c r="O250" s="175"/>
      <c r="P250" s="183"/>
    </row>
    <row r="251" spans="1:16" s="147" customFormat="1" ht="18.75">
      <c r="A251" s="176"/>
      <c r="B251" s="175"/>
      <c r="C251" s="175"/>
      <c r="D251" s="192"/>
      <c r="E251" s="185"/>
      <c r="F251" s="175"/>
      <c r="G251" s="185"/>
      <c r="H251" s="185"/>
      <c r="I251" s="185"/>
      <c r="J251" s="185"/>
      <c r="K251" s="185"/>
      <c r="L251" s="206"/>
      <c r="M251" s="214"/>
      <c r="N251" s="175"/>
      <c r="O251" s="175"/>
      <c r="P251" s="183"/>
    </row>
    <row r="252" spans="1:16" s="147" customFormat="1" ht="18.75">
      <c r="A252" s="176"/>
      <c r="B252" s="175"/>
      <c r="C252" s="175"/>
      <c r="D252" s="192"/>
      <c r="E252" s="185"/>
      <c r="F252" s="175"/>
      <c r="G252" s="185"/>
      <c r="H252" s="185"/>
      <c r="I252" s="185"/>
      <c r="J252" s="185"/>
      <c r="K252" s="185"/>
      <c r="L252" s="206"/>
      <c r="M252" s="214"/>
      <c r="N252" s="175"/>
      <c r="O252" s="175"/>
      <c r="P252" s="183"/>
    </row>
    <row r="253" spans="1:16" s="147" customFormat="1" ht="18.75">
      <c r="A253" s="176"/>
      <c r="B253" s="175"/>
      <c r="C253" s="175"/>
      <c r="D253" s="192"/>
      <c r="E253" s="185"/>
      <c r="F253" s="175"/>
      <c r="G253" s="185"/>
      <c r="H253" s="185"/>
      <c r="I253" s="185"/>
      <c r="J253" s="185"/>
      <c r="K253" s="185"/>
      <c r="L253" s="206"/>
      <c r="M253" s="214"/>
      <c r="N253" s="175"/>
      <c r="O253" s="175"/>
      <c r="P253" s="183"/>
    </row>
    <row r="254" spans="1:16" s="147" customFormat="1" ht="18.75">
      <c r="A254" s="176"/>
      <c r="B254" s="175"/>
      <c r="C254" s="175"/>
      <c r="D254" s="192"/>
      <c r="E254" s="185"/>
      <c r="F254" s="175"/>
      <c r="G254" s="185"/>
      <c r="H254" s="185"/>
      <c r="I254" s="185"/>
      <c r="J254" s="185"/>
      <c r="K254" s="185"/>
      <c r="L254" s="206"/>
      <c r="M254" s="214"/>
      <c r="N254" s="175"/>
      <c r="O254" s="175"/>
      <c r="P254" s="183"/>
    </row>
    <row r="255" spans="1:16" s="147" customFormat="1" ht="18.75">
      <c r="A255" s="176"/>
      <c r="B255" s="175"/>
      <c r="C255" s="175"/>
      <c r="D255" s="192"/>
      <c r="E255" s="185"/>
      <c r="F255" s="175"/>
      <c r="G255" s="185"/>
      <c r="H255" s="253"/>
      <c r="I255" s="185"/>
      <c r="J255" s="185"/>
      <c r="K255" s="185"/>
      <c r="L255" s="206"/>
      <c r="M255" s="214"/>
      <c r="N255" s="175"/>
      <c r="O255" s="175"/>
      <c r="P255" s="183"/>
    </row>
    <row r="256" spans="1:16" s="146" customFormat="1" ht="18.75">
      <c r="A256" s="176"/>
      <c r="B256" s="175"/>
      <c r="C256" s="175"/>
      <c r="D256" s="192"/>
      <c r="E256" s="185"/>
      <c r="F256" s="175"/>
      <c r="G256" s="185"/>
      <c r="H256" s="185"/>
      <c r="I256" s="185"/>
      <c r="J256" s="185"/>
      <c r="K256" s="185"/>
      <c r="L256" s="206"/>
      <c r="M256" s="214"/>
      <c r="N256" s="175"/>
      <c r="O256" s="175"/>
      <c r="P256" s="183"/>
    </row>
    <row r="257" spans="1:16" s="146" customFormat="1" ht="18.75">
      <c r="A257" s="176"/>
      <c r="B257" s="175"/>
      <c r="C257" s="175"/>
      <c r="D257" s="192"/>
      <c r="E257" s="185"/>
      <c r="F257" s="175"/>
      <c r="G257" s="185"/>
      <c r="H257" s="185"/>
      <c r="I257" s="185"/>
      <c r="J257" s="185"/>
      <c r="K257" s="185"/>
      <c r="L257" s="206"/>
      <c r="M257" s="214"/>
      <c r="N257" s="175"/>
      <c r="O257" s="175"/>
      <c r="P257" s="183"/>
    </row>
    <row r="258" spans="1:16" s="146" customFormat="1" ht="18.75">
      <c r="A258" s="176"/>
      <c r="B258" s="175"/>
      <c r="C258" s="175"/>
      <c r="D258" s="192"/>
      <c r="E258" s="185"/>
      <c r="F258" s="175"/>
      <c r="G258" s="185"/>
      <c r="H258" s="185"/>
      <c r="I258" s="185"/>
      <c r="J258" s="185"/>
      <c r="K258" s="185"/>
      <c r="L258" s="206"/>
      <c r="M258" s="214"/>
      <c r="N258" s="175"/>
      <c r="O258" s="175"/>
      <c r="P258" s="183"/>
    </row>
    <row r="259" spans="1:16" s="146" customFormat="1" ht="18.75">
      <c r="A259" s="176"/>
      <c r="B259" s="175"/>
      <c r="C259" s="175"/>
      <c r="D259" s="192"/>
      <c r="E259" s="185"/>
      <c r="F259" s="175"/>
      <c r="G259" s="185"/>
      <c r="H259" s="185"/>
      <c r="I259" s="185"/>
      <c r="J259" s="185"/>
      <c r="K259" s="185"/>
      <c r="L259" s="206"/>
      <c r="M259" s="214"/>
      <c r="N259" s="175"/>
      <c r="O259" s="175"/>
      <c r="P259" s="183"/>
    </row>
    <row r="260" spans="1:16" s="146" customFormat="1" ht="18.75">
      <c r="A260" s="176"/>
      <c r="B260" s="175"/>
      <c r="C260" s="175"/>
      <c r="D260" s="192"/>
      <c r="E260" s="185"/>
      <c r="F260" s="175"/>
      <c r="G260" s="185"/>
      <c r="H260" s="185"/>
      <c r="I260" s="185"/>
      <c r="J260" s="185"/>
      <c r="K260" s="185"/>
      <c r="L260" s="206"/>
      <c r="M260" s="214"/>
      <c r="N260" s="175"/>
      <c r="O260" s="175"/>
      <c r="P260" s="183"/>
    </row>
    <row r="261" spans="1:16" s="148" customFormat="1" ht="18.75">
      <c r="A261" s="176"/>
      <c r="B261" s="176"/>
      <c r="C261" s="176"/>
      <c r="D261" s="184"/>
      <c r="E261" s="192"/>
      <c r="F261" s="258"/>
      <c r="G261" s="176"/>
      <c r="H261" s="176"/>
      <c r="I261" s="176"/>
      <c r="J261" s="176"/>
      <c r="K261" s="176"/>
      <c r="L261" s="188"/>
      <c r="M261" s="192"/>
      <c r="N261" s="192"/>
      <c r="O261" s="192"/>
      <c r="P261" s="192"/>
    </row>
    <row r="262" spans="1:16" s="148" customFormat="1" ht="18.75">
      <c r="A262" s="176"/>
      <c r="B262" s="176"/>
      <c r="C262" s="176"/>
      <c r="D262" s="184"/>
      <c r="E262" s="192"/>
      <c r="F262" s="258"/>
      <c r="G262" s="176"/>
      <c r="H262" s="176"/>
      <c r="I262" s="176"/>
      <c r="J262" s="176"/>
      <c r="K262" s="176"/>
      <c r="L262" s="188"/>
      <c r="M262" s="192"/>
      <c r="N262" s="192"/>
      <c r="O262" s="192"/>
      <c r="P262" s="192"/>
    </row>
    <row r="263" spans="1:16" s="147" customFormat="1" ht="18.75">
      <c r="A263" s="176"/>
      <c r="B263" s="173"/>
      <c r="C263" s="173"/>
      <c r="D263" s="189"/>
      <c r="E263" s="190"/>
      <c r="F263" s="191"/>
      <c r="G263" s="173"/>
      <c r="H263" s="173"/>
      <c r="I263" s="173"/>
      <c r="J263" s="173"/>
      <c r="K263" s="173"/>
      <c r="L263" s="262"/>
      <c r="M263" s="192"/>
      <c r="N263" s="192"/>
      <c r="O263" s="192"/>
      <c r="P263" s="192"/>
    </row>
    <row r="264" spans="1:16" s="148" customFormat="1" ht="18.75">
      <c r="A264" s="176"/>
      <c r="B264" s="175"/>
      <c r="C264" s="175"/>
      <c r="D264" s="192"/>
      <c r="E264" s="185"/>
      <c r="F264" s="175"/>
      <c r="G264" s="185"/>
      <c r="H264" s="185"/>
      <c r="I264" s="185"/>
      <c r="J264" s="185"/>
      <c r="K264" s="185"/>
      <c r="L264" s="206"/>
      <c r="M264" s="214"/>
      <c r="N264" s="175"/>
      <c r="O264" s="175"/>
      <c r="P264" s="183"/>
    </row>
    <row r="265" spans="1:16" s="148" customFormat="1" ht="18.75">
      <c r="A265" s="176"/>
      <c r="B265" s="175"/>
      <c r="C265" s="175"/>
      <c r="D265" s="192"/>
      <c r="E265" s="185"/>
      <c r="F265" s="175"/>
      <c r="G265" s="185"/>
      <c r="H265" s="185"/>
      <c r="I265" s="185"/>
      <c r="J265" s="185"/>
      <c r="K265" s="185"/>
      <c r="L265" s="206"/>
      <c r="M265" s="214"/>
      <c r="N265" s="175"/>
      <c r="O265" s="175"/>
      <c r="P265" s="183"/>
    </row>
    <row r="266" spans="1:16" s="148" customFormat="1" ht="18.75">
      <c r="A266" s="176"/>
      <c r="B266" s="175"/>
      <c r="C266" s="175"/>
      <c r="D266" s="192"/>
      <c r="E266" s="185"/>
      <c r="F266" s="175"/>
      <c r="G266" s="185"/>
      <c r="H266" s="185"/>
      <c r="I266" s="185"/>
      <c r="J266" s="185"/>
      <c r="K266" s="185"/>
      <c r="L266" s="206"/>
      <c r="M266" s="214"/>
      <c r="N266" s="175"/>
      <c r="O266" s="175"/>
      <c r="P266" s="183"/>
    </row>
    <row r="267" spans="1:16" s="148" customFormat="1" ht="18.75">
      <c r="A267" s="176"/>
      <c r="B267" s="175"/>
      <c r="C267" s="175"/>
      <c r="D267" s="192"/>
      <c r="E267" s="185"/>
      <c r="F267" s="175"/>
      <c r="G267" s="185"/>
      <c r="H267" s="185"/>
      <c r="I267" s="185"/>
      <c r="J267" s="185"/>
      <c r="K267" s="185"/>
      <c r="L267" s="206"/>
      <c r="M267" s="214"/>
      <c r="N267" s="175"/>
      <c r="O267" s="175"/>
      <c r="P267" s="183"/>
    </row>
    <row r="268" spans="1:16" s="148" customFormat="1" ht="18.75">
      <c r="A268" s="176"/>
      <c r="B268" s="175"/>
      <c r="C268" s="175"/>
      <c r="D268" s="192"/>
      <c r="E268" s="185"/>
      <c r="F268" s="175"/>
      <c r="G268" s="185"/>
      <c r="H268" s="185"/>
      <c r="I268" s="185"/>
      <c r="J268" s="185"/>
      <c r="K268" s="185"/>
      <c r="L268" s="206"/>
      <c r="M268" s="214"/>
      <c r="N268" s="175"/>
      <c r="O268" s="175"/>
      <c r="P268" s="183"/>
    </row>
    <row r="269" spans="1:16" s="148" customFormat="1" ht="18.75">
      <c r="A269" s="176"/>
      <c r="B269" s="175"/>
      <c r="C269" s="175"/>
      <c r="D269" s="192"/>
      <c r="E269" s="185"/>
      <c r="F269" s="175"/>
      <c r="G269" s="185"/>
      <c r="H269" s="185"/>
      <c r="I269" s="185"/>
      <c r="J269" s="185"/>
      <c r="K269" s="185"/>
      <c r="L269" s="206"/>
      <c r="M269" s="214"/>
      <c r="N269" s="175"/>
      <c r="O269" s="175"/>
      <c r="P269" s="183"/>
    </row>
    <row r="270" spans="1:16" s="148" customFormat="1" ht="18.75">
      <c r="A270" s="176"/>
      <c r="B270" s="175"/>
      <c r="C270" s="175"/>
      <c r="D270" s="192"/>
      <c r="E270" s="185"/>
      <c r="F270" s="175"/>
      <c r="G270" s="185"/>
      <c r="H270" s="185"/>
      <c r="I270" s="185"/>
      <c r="J270" s="185"/>
      <c r="K270" s="185"/>
      <c r="L270" s="206"/>
      <c r="M270" s="214"/>
      <c r="N270" s="175"/>
      <c r="O270" s="175"/>
      <c r="P270" s="183"/>
    </row>
    <row r="271" spans="1:16" s="148" customFormat="1" ht="18.75">
      <c r="A271" s="176"/>
      <c r="B271" s="175"/>
      <c r="C271" s="175"/>
      <c r="D271" s="192"/>
      <c r="E271" s="185"/>
      <c r="F271" s="175"/>
      <c r="G271" s="185"/>
      <c r="H271" s="185"/>
      <c r="I271" s="185"/>
      <c r="J271" s="185"/>
      <c r="K271" s="185"/>
      <c r="L271" s="206"/>
      <c r="M271" s="214"/>
      <c r="N271" s="175"/>
      <c r="O271" s="175"/>
      <c r="P271" s="183"/>
    </row>
    <row r="272" spans="1:16" s="148" customFormat="1" ht="18.75">
      <c r="A272" s="176"/>
      <c r="B272" s="175"/>
      <c r="C272" s="175"/>
      <c r="D272" s="192"/>
      <c r="E272" s="185"/>
      <c r="F272" s="175"/>
      <c r="G272" s="185"/>
      <c r="H272" s="185"/>
      <c r="I272" s="185"/>
      <c r="J272" s="185"/>
      <c r="K272" s="185"/>
      <c r="L272" s="206"/>
      <c r="M272" s="214"/>
      <c r="N272" s="175"/>
      <c r="O272" s="175"/>
      <c r="P272" s="183"/>
    </row>
    <row r="273" spans="1:16" s="148" customFormat="1" ht="18.75">
      <c r="A273" s="176"/>
      <c r="B273" s="175"/>
      <c r="C273" s="175"/>
      <c r="D273" s="192"/>
      <c r="E273" s="185"/>
      <c r="F273" s="175"/>
      <c r="G273" s="185"/>
      <c r="H273" s="185"/>
      <c r="I273" s="185"/>
      <c r="J273" s="185"/>
      <c r="K273" s="185"/>
      <c r="L273" s="206"/>
      <c r="M273" s="214"/>
      <c r="N273" s="175"/>
      <c r="O273" s="175"/>
      <c r="P273" s="183"/>
    </row>
    <row r="274" spans="1:16" s="148" customFormat="1" ht="18.75">
      <c r="A274" s="176"/>
      <c r="B274" s="175"/>
      <c r="C274" s="175"/>
      <c r="D274" s="192"/>
      <c r="E274" s="185"/>
      <c r="F274" s="175"/>
      <c r="G274" s="185"/>
      <c r="H274" s="185"/>
      <c r="I274" s="185"/>
      <c r="J274" s="185"/>
      <c r="K274" s="185"/>
      <c r="L274" s="206"/>
      <c r="M274" s="214"/>
      <c r="N274" s="175"/>
      <c r="O274" s="175"/>
      <c r="P274" s="183"/>
    </row>
    <row r="275" spans="1:16" s="148" customFormat="1" ht="18.75">
      <c r="A275" s="176"/>
      <c r="B275" s="175"/>
      <c r="C275" s="175"/>
      <c r="D275" s="192"/>
      <c r="E275" s="185"/>
      <c r="F275" s="175"/>
      <c r="G275" s="185"/>
      <c r="H275" s="185"/>
      <c r="I275" s="185"/>
      <c r="J275" s="185"/>
      <c r="K275" s="185"/>
      <c r="L275" s="206"/>
      <c r="M275" s="214"/>
      <c r="N275" s="175"/>
      <c r="O275" s="175"/>
      <c r="P275" s="183"/>
    </row>
    <row r="276" spans="1:16" s="148" customFormat="1" ht="18.75">
      <c r="A276" s="176"/>
      <c r="B276" s="175"/>
      <c r="C276" s="175"/>
      <c r="D276" s="192"/>
      <c r="E276" s="185"/>
      <c r="F276" s="175"/>
      <c r="G276" s="185"/>
      <c r="H276" s="185"/>
      <c r="I276" s="185"/>
      <c r="J276" s="185"/>
      <c r="K276" s="185"/>
      <c r="L276" s="206"/>
      <c r="M276" s="214"/>
      <c r="N276" s="175"/>
      <c r="O276" s="175"/>
      <c r="P276" s="183"/>
    </row>
    <row r="277" spans="1:16" s="148" customFormat="1" ht="18.75">
      <c r="A277" s="176"/>
      <c r="B277" s="175"/>
      <c r="C277" s="175"/>
      <c r="D277" s="192"/>
      <c r="E277" s="185"/>
      <c r="F277" s="175"/>
      <c r="G277" s="185"/>
      <c r="H277" s="185"/>
      <c r="I277" s="185"/>
      <c r="J277" s="185"/>
      <c r="K277" s="185"/>
      <c r="L277" s="206"/>
      <c r="M277" s="214"/>
      <c r="N277" s="175"/>
      <c r="O277" s="175"/>
      <c r="P277" s="183"/>
    </row>
    <row r="278" spans="1:16" s="148" customFormat="1" ht="18.75">
      <c r="A278" s="176"/>
      <c r="B278" s="175"/>
      <c r="C278" s="175"/>
      <c r="D278" s="192"/>
      <c r="E278" s="185"/>
      <c r="F278" s="175"/>
      <c r="G278" s="185"/>
      <c r="H278" s="185"/>
      <c r="I278" s="185"/>
      <c r="J278" s="185"/>
      <c r="K278" s="185"/>
      <c r="L278" s="206"/>
      <c r="M278" s="214"/>
      <c r="N278" s="175"/>
      <c r="O278" s="175"/>
      <c r="P278" s="183"/>
    </row>
    <row r="279" spans="1:16" s="148" customFormat="1" ht="18.75">
      <c r="A279" s="176"/>
      <c r="B279" s="175"/>
      <c r="C279" s="175"/>
      <c r="D279" s="192"/>
      <c r="E279" s="185"/>
      <c r="F279" s="175"/>
      <c r="G279" s="185"/>
      <c r="H279" s="185"/>
      <c r="I279" s="185"/>
      <c r="J279" s="185"/>
      <c r="K279" s="185"/>
      <c r="L279" s="206"/>
      <c r="M279" s="214"/>
      <c r="N279" s="214"/>
      <c r="O279" s="214"/>
      <c r="P279" s="214"/>
    </row>
    <row r="280" spans="1:16" s="148" customFormat="1" ht="18.75">
      <c r="A280" s="176"/>
      <c r="B280" s="175"/>
      <c r="C280" s="175"/>
      <c r="D280" s="192"/>
      <c r="E280" s="185"/>
      <c r="F280" s="175"/>
      <c r="G280" s="185"/>
      <c r="H280" s="185"/>
      <c r="I280" s="185"/>
      <c r="J280" s="185"/>
      <c r="K280" s="185"/>
      <c r="L280" s="206"/>
      <c r="M280" s="214"/>
      <c r="N280" s="175"/>
      <c r="O280" s="175"/>
      <c r="P280" s="183"/>
    </row>
    <row r="281" spans="1:16" s="148" customFormat="1" ht="18.75">
      <c r="A281" s="176"/>
      <c r="B281" s="175"/>
      <c r="C281" s="175"/>
      <c r="D281" s="192"/>
      <c r="E281" s="185"/>
      <c r="F281" s="175"/>
      <c r="G281" s="185"/>
      <c r="H281" s="185"/>
      <c r="I281" s="185"/>
      <c r="J281" s="185"/>
      <c r="K281" s="185"/>
      <c r="L281" s="206"/>
      <c r="M281" s="214"/>
      <c r="N281" s="175"/>
      <c r="O281" s="175"/>
      <c r="P281" s="183"/>
    </row>
    <row r="282" spans="1:16" s="148" customFormat="1" ht="18.75">
      <c r="A282" s="176"/>
      <c r="B282" s="175"/>
      <c r="C282" s="175"/>
      <c r="D282" s="192"/>
      <c r="E282" s="185"/>
      <c r="F282" s="175"/>
      <c r="G282" s="185"/>
      <c r="H282" s="185"/>
      <c r="I282" s="185"/>
      <c r="J282" s="185"/>
      <c r="K282" s="185"/>
      <c r="L282" s="206"/>
      <c r="M282" s="214"/>
      <c r="N282" s="175"/>
      <c r="O282" s="175"/>
      <c r="P282" s="183"/>
    </row>
    <row r="283" spans="1:16" s="148" customFormat="1" ht="18.75">
      <c r="A283" s="176"/>
      <c r="B283" s="175"/>
      <c r="C283" s="175"/>
      <c r="D283" s="192"/>
      <c r="E283" s="185"/>
      <c r="F283" s="175"/>
      <c r="G283" s="185"/>
      <c r="H283" s="185"/>
      <c r="I283" s="185"/>
      <c r="J283" s="185"/>
      <c r="K283" s="185"/>
      <c r="L283" s="206"/>
      <c r="M283" s="214"/>
      <c r="N283" s="175"/>
      <c r="O283" s="175"/>
      <c r="P283" s="183"/>
    </row>
    <row r="284" spans="1:16" s="148" customFormat="1" ht="18.75">
      <c r="A284" s="176"/>
      <c r="B284" s="175"/>
      <c r="C284" s="175"/>
      <c r="D284" s="192"/>
      <c r="E284" s="185"/>
      <c r="F284" s="175"/>
      <c r="G284" s="185"/>
      <c r="H284" s="185"/>
      <c r="I284" s="185"/>
      <c r="J284" s="185"/>
      <c r="K284" s="185"/>
      <c r="L284" s="206"/>
      <c r="M284" s="214"/>
      <c r="N284" s="175"/>
      <c r="O284" s="175"/>
      <c r="P284" s="183"/>
    </row>
    <row r="285" spans="1:16" s="148" customFormat="1" ht="18.75">
      <c r="A285" s="176"/>
      <c r="B285" s="175"/>
      <c r="C285" s="175"/>
      <c r="D285" s="192"/>
      <c r="E285" s="185"/>
      <c r="F285" s="175"/>
      <c r="G285" s="185"/>
      <c r="H285" s="185"/>
      <c r="I285" s="185"/>
      <c r="J285" s="185"/>
      <c r="K285" s="185"/>
      <c r="L285" s="206"/>
      <c r="M285" s="214"/>
      <c r="N285" s="175"/>
      <c r="O285" s="175"/>
      <c r="P285" s="183"/>
    </row>
    <row r="286" spans="1:16" s="148" customFormat="1" ht="18.75">
      <c r="A286" s="176"/>
      <c r="B286" s="175"/>
      <c r="C286" s="175"/>
      <c r="D286" s="192"/>
      <c r="E286" s="185"/>
      <c r="F286" s="175"/>
      <c r="G286" s="185"/>
      <c r="H286" s="185"/>
      <c r="I286" s="185"/>
      <c r="J286" s="185"/>
      <c r="K286" s="185"/>
      <c r="L286" s="206"/>
      <c r="M286" s="214"/>
      <c r="N286" s="175"/>
      <c r="O286" s="175"/>
      <c r="P286" s="183"/>
    </row>
    <row r="287" spans="1:16" s="148" customFormat="1" ht="18.75">
      <c r="A287" s="176"/>
      <c r="B287" s="175"/>
      <c r="C287" s="175"/>
      <c r="D287" s="192"/>
      <c r="E287" s="185"/>
      <c r="F287" s="175"/>
      <c r="G287" s="185"/>
      <c r="H287" s="185"/>
      <c r="I287" s="185"/>
      <c r="J287" s="185"/>
      <c r="K287" s="185"/>
      <c r="L287" s="206"/>
      <c r="M287" s="214"/>
      <c r="N287" s="175"/>
      <c r="O287" s="175"/>
      <c r="P287" s="183"/>
    </row>
    <row r="288" spans="1:16" s="148" customFormat="1" ht="18.75">
      <c r="A288" s="176"/>
      <c r="B288" s="175"/>
      <c r="C288" s="175"/>
      <c r="D288" s="192"/>
      <c r="E288" s="185"/>
      <c r="F288" s="175"/>
      <c r="G288" s="185"/>
      <c r="H288" s="185"/>
      <c r="I288" s="185"/>
      <c r="J288" s="185"/>
      <c r="K288" s="185"/>
      <c r="L288" s="206"/>
      <c r="M288" s="214"/>
      <c r="N288" s="175"/>
      <c r="O288" s="175"/>
      <c r="P288" s="183"/>
    </row>
    <row r="289" spans="1:16" s="148" customFormat="1" ht="18.75">
      <c r="A289" s="176"/>
      <c r="B289" s="175"/>
      <c r="C289" s="175"/>
      <c r="D289" s="192"/>
      <c r="E289" s="185"/>
      <c r="F289" s="175"/>
      <c r="G289" s="185"/>
      <c r="H289" s="185"/>
      <c r="I289" s="185"/>
      <c r="J289" s="185"/>
      <c r="K289" s="185"/>
      <c r="L289" s="206"/>
      <c r="M289" s="214"/>
      <c r="N289" s="175"/>
      <c r="O289" s="175"/>
      <c r="P289" s="183"/>
    </row>
    <row r="290" spans="1:16" s="148" customFormat="1" ht="18.75">
      <c r="A290" s="176"/>
      <c r="B290" s="175"/>
      <c r="C290" s="175"/>
      <c r="D290" s="192"/>
      <c r="E290" s="185"/>
      <c r="F290" s="175"/>
      <c r="G290" s="185"/>
      <c r="H290" s="185"/>
      <c r="I290" s="185"/>
      <c r="J290" s="185"/>
      <c r="K290" s="185"/>
      <c r="L290" s="206"/>
      <c r="M290" s="214"/>
      <c r="N290" s="175"/>
      <c r="O290" s="175"/>
      <c r="P290" s="183"/>
    </row>
    <row r="291" spans="1:16" s="148" customFormat="1" ht="18.75">
      <c r="A291" s="176"/>
      <c r="B291" s="175"/>
      <c r="C291" s="175"/>
      <c r="D291" s="192"/>
      <c r="E291" s="185"/>
      <c r="F291" s="175"/>
      <c r="G291" s="185"/>
      <c r="H291" s="185"/>
      <c r="I291" s="185"/>
      <c r="J291" s="185"/>
      <c r="K291" s="185"/>
      <c r="L291" s="206"/>
      <c r="M291" s="214"/>
      <c r="N291" s="175"/>
      <c r="O291" s="175"/>
      <c r="P291" s="183"/>
    </row>
    <row r="292" spans="1:16" s="148" customFormat="1" ht="18.75">
      <c r="A292" s="176"/>
      <c r="B292" s="175"/>
      <c r="C292" s="175"/>
      <c r="D292" s="192"/>
      <c r="E292" s="185"/>
      <c r="F292" s="175"/>
      <c r="G292" s="185"/>
      <c r="H292" s="185"/>
      <c r="I292" s="185"/>
      <c r="J292" s="185"/>
      <c r="K292" s="185"/>
      <c r="L292" s="206"/>
      <c r="M292" s="214"/>
      <c r="N292" s="175"/>
      <c r="O292" s="175"/>
      <c r="P292" s="183"/>
    </row>
    <row r="293" spans="1:16" s="148" customFormat="1" ht="18.75">
      <c r="A293" s="176"/>
      <c r="B293" s="175"/>
      <c r="C293" s="175"/>
      <c r="D293" s="192"/>
      <c r="E293" s="185"/>
      <c r="F293" s="175"/>
      <c r="G293" s="185"/>
      <c r="H293" s="185"/>
      <c r="I293" s="185"/>
      <c r="J293" s="185"/>
      <c r="K293" s="185"/>
      <c r="L293" s="206"/>
      <c r="M293" s="214"/>
      <c r="N293" s="175"/>
      <c r="O293" s="175"/>
      <c r="P293" s="183"/>
    </row>
    <row r="294" spans="1:16" s="148" customFormat="1" ht="18.75">
      <c r="A294" s="176"/>
      <c r="B294" s="175"/>
      <c r="C294" s="175"/>
      <c r="D294" s="192"/>
      <c r="E294" s="185"/>
      <c r="F294" s="175"/>
      <c r="G294" s="185"/>
      <c r="H294" s="185"/>
      <c r="I294" s="185"/>
      <c r="J294" s="185"/>
      <c r="K294" s="185"/>
      <c r="L294" s="206"/>
      <c r="M294" s="214"/>
      <c r="N294" s="175"/>
      <c r="O294" s="175"/>
      <c r="P294" s="183"/>
    </row>
    <row r="295" spans="1:16" s="148" customFormat="1" ht="18.75">
      <c r="A295" s="176"/>
      <c r="B295" s="175"/>
      <c r="C295" s="175"/>
      <c r="D295" s="192"/>
      <c r="E295" s="185"/>
      <c r="F295" s="175"/>
      <c r="G295" s="185"/>
      <c r="H295" s="185"/>
      <c r="I295" s="185"/>
      <c r="J295" s="185"/>
      <c r="K295" s="185"/>
      <c r="L295" s="206"/>
      <c r="M295" s="214"/>
      <c r="N295" s="175"/>
      <c r="O295" s="175"/>
      <c r="P295" s="183"/>
    </row>
    <row r="296" spans="1:16" s="148" customFormat="1" ht="18.75">
      <c r="A296" s="176"/>
      <c r="B296" s="175"/>
      <c r="C296" s="175"/>
      <c r="D296" s="192"/>
      <c r="E296" s="185"/>
      <c r="F296" s="175"/>
      <c r="G296" s="185"/>
      <c r="H296" s="185"/>
      <c r="I296" s="185"/>
      <c r="J296" s="185"/>
      <c r="K296" s="185"/>
      <c r="L296" s="214"/>
      <c r="M296" s="214"/>
      <c r="N296" s="175"/>
      <c r="O296" s="175"/>
      <c r="P296" s="175"/>
    </row>
    <row r="297" spans="1:16" s="148" customFormat="1" ht="18.75">
      <c r="A297" s="176"/>
      <c r="B297" s="175"/>
      <c r="C297" s="175"/>
      <c r="D297" s="192"/>
      <c r="E297" s="185"/>
      <c r="F297" s="175"/>
      <c r="G297" s="185"/>
      <c r="H297" s="185"/>
      <c r="I297" s="185"/>
      <c r="J297" s="185"/>
      <c r="K297" s="185"/>
      <c r="L297" s="206"/>
      <c r="M297" s="214"/>
      <c r="N297" s="175"/>
      <c r="O297" s="175"/>
      <c r="P297" s="183"/>
    </row>
    <row r="298" spans="1:16" s="148" customFormat="1" ht="18.75">
      <c r="A298" s="176"/>
      <c r="B298" s="175"/>
      <c r="C298" s="175"/>
      <c r="D298" s="192"/>
      <c r="E298" s="185"/>
      <c r="F298" s="175"/>
      <c r="G298" s="185"/>
      <c r="H298" s="185"/>
      <c r="I298" s="185"/>
      <c r="J298" s="185"/>
      <c r="K298" s="185"/>
      <c r="L298" s="206"/>
      <c r="M298" s="214"/>
      <c r="N298" s="175"/>
      <c r="O298" s="175"/>
      <c r="P298" s="183"/>
    </row>
    <row r="299" spans="1:16" s="148" customFormat="1" ht="18.75">
      <c r="A299" s="176"/>
      <c r="B299" s="175"/>
      <c r="C299" s="175"/>
      <c r="D299" s="192"/>
      <c r="E299" s="185"/>
      <c r="F299" s="175"/>
      <c r="G299" s="185"/>
      <c r="H299" s="185"/>
      <c r="I299" s="185"/>
      <c r="J299" s="185"/>
      <c r="K299" s="185"/>
      <c r="L299" s="206"/>
      <c r="M299" s="214"/>
      <c r="N299" s="175"/>
      <c r="O299" s="175"/>
      <c r="P299" s="183"/>
    </row>
    <row r="300" spans="1:16" s="148" customFormat="1" ht="18.75">
      <c r="A300" s="176"/>
      <c r="B300" s="175"/>
      <c r="C300" s="175"/>
      <c r="D300" s="192"/>
      <c r="E300" s="185"/>
      <c r="F300" s="175"/>
      <c r="G300" s="185"/>
      <c r="H300" s="185"/>
      <c r="I300" s="185"/>
      <c r="J300" s="185"/>
      <c r="K300" s="185"/>
      <c r="L300" s="206"/>
      <c r="M300" s="214"/>
      <c r="N300" s="175"/>
      <c r="O300" s="175"/>
      <c r="P300" s="183"/>
    </row>
    <row r="301" spans="1:16" s="148" customFormat="1" ht="18.75">
      <c r="A301" s="176"/>
      <c r="B301" s="175"/>
      <c r="C301" s="175"/>
      <c r="D301" s="192"/>
      <c r="E301" s="185"/>
      <c r="F301" s="175"/>
      <c r="G301" s="185"/>
      <c r="H301" s="185"/>
      <c r="I301" s="185"/>
      <c r="J301" s="185"/>
      <c r="K301" s="185"/>
      <c r="L301" s="206"/>
      <c r="M301" s="214"/>
      <c r="N301" s="175"/>
      <c r="O301" s="175"/>
      <c r="P301" s="183"/>
    </row>
    <row r="302" spans="1:16" s="148" customFormat="1" ht="18.75">
      <c r="A302" s="176"/>
      <c r="B302" s="175"/>
      <c r="C302" s="175"/>
      <c r="D302" s="192"/>
      <c r="E302" s="185"/>
      <c r="F302" s="175"/>
      <c r="G302" s="185"/>
      <c r="H302" s="185"/>
      <c r="I302" s="185"/>
      <c r="J302" s="185"/>
      <c r="K302" s="185"/>
      <c r="L302" s="206"/>
      <c r="M302" s="214"/>
      <c r="N302" s="175"/>
      <c r="O302" s="175"/>
      <c r="P302" s="183"/>
    </row>
    <row r="303" spans="1:16" s="148" customFormat="1" ht="18.75">
      <c r="A303" s="176"/>
      <c r="B303" s="175"/>
      <c r="C303" s="175"/>
      <c r="D303" s="192"/>
      <c r="E303" s="185"/>
      <c r="F303" s="175"/>
      <c r="G303" s="185"/>
      <c r="H303" s="185"/>
      <c r="I303" s="185"/>
      <c r="J303" s="185"/>
      <c r="K303" s="185"/>
      <c r="L303" s="206"/>
      <c r="M303" s="214"/>
      <c r="N303" s="175"/>
      <c r="O303" s="175"/>
      <c r="P303" s="183"/>
    </row>
    <row r="304" spans="1:16" s="148" customFormat="1" ht="18.75">
      <c r="A304" s="176"/>
      <c r="B304" s="175"/>
      <c r="C304" s="175"/>
      <c r="D304" s="192"/>
      <c r="E304" s="185"/>
      <c r="F304" s="175"/>
      <c r="G304" s="185"/>
      <c r="H304" s="185"/>
      <c r="I304" s="185"/>
      <c r="J304" s="185"/>
      <c r="K304" s="185"/>
      <c r="L304" s="214"/>
      <c r="M304" s="214"/>
      <c r="N304" s="175"/>
      <c r="O304" s="175"/>
      <c r="P304" s="175"/>
    </row>
    <row r="305" spans="1:16" s="148" customFormat="1" ht="18.75">
      <c r="A305" s="176"/>
      <c r="B305" s="175"/>
      <c r="C305" s="175"/>
      <c r="D305" s="192"/>
      <c r="E305" s="185"/>
      <c r="F305" s="175"/>
      <c r="G305" s="185"/>
      <c r="H305" s="185"/>
      <c r="I305" s="185"/>
      <c r="J305" s="185"/>
      <c r="K305" s="185"/>
      <c r="L305" s="214"/>
      <c r="M305" s="214"/>
      <c r="N305" s="175"/>
      <c r="O305" s="175"/>
      <c r="P305" s="175"/>
    </row>
    <row r="306" spans="1:16" s="148" customFormat="1" ht="18.75">
      <c r="A306" s="176"/>
      <c r="B306" s="175"/>
      <c r="C306" s="175"/>
      <c r="D306" s="192"/>
      <c r="E306" s="185"/>
      <c r="F306" s="175"/>
      <c r="G306" s="185"/>
      <c r="H306" s="185"/>
      <c r="I306" s="185"/>
      <c r="J306" s="185"/>
      <c r="K306" s="185"/>
      <c r="L306" s="214"/>
      <c r="M306" s="214"/>
      <c r="N306" s="175"/>
      <c r="O306" s="175"/>
      <c r="P306" s="175"/>
    </row>
    <row r="307" spans="1:16" s="148" customFormat="1" ht="18.75">
      <c r="A307" s="176"/>
      <c r="B307" s="175"/>
      <c r="C307" s="175"/>
      <c r="D307" s="192"/>
      <c r="E307" s="185"/>
      <c r="F307" s="175"/>
      <c r="G307" s="185"/>
      <c r="H307" s="185"/>
      <c r="I307" s="185"/>
      <c r="J307" s="185"/>
      <c r="K307" s="185"/>
      <c r="L307" s="214"/>
      <c r="M307" s="214"/>
      <c r="N307" s="175"/>
      <c r="O307" s="175"/>
      <c r="P307" s="175"/>
    </row>
    <row r="308" spans="1:16" s="148" customFormat="1" ht="18.75">
      <c r="A308" s="176"/>
      <c r="B308" s="175"/>
      <c r="C308" s="175"/>
      <c r="D308" s="192"/>
      <c r="E308" s="185"/>
      <c r="F308" s="175"/>
      <c r="G308" s="185"/>
      <c r="H308" s="185"/>
      <c r="I308" s="185"/>
      <c r="J308" s="185"/>
      <c r="K308" s="185"/>
      <c r="L308" s="214"/>
      <c r="M308" s="214"/>
      <c r="N308" s="175"/>
      <c r="O308" s="175"/>
      <c r="P308" s="175"/>
    </row>
    <row r="309" spans="1:16" s="148" customFormat="1" ht="18.75">
      <c r="A309" s="176"/>
      <c r="B309" s="175"/>
      <c r="C309" s="175"/>
      <c r="D309" s="192"/>
      <c r="E309" s="185"/>
      <c r="F309" s="175"/>
      <c r="G309" s="185"/>
      <c r="H309" s="185"/>
      <c r="I309" s="185"/>
      <c r="J309" s="185"/>
      <c r="K309" s="185"/>
      <c r="L309" s="214"/>
      <c r="M309" s="214"/>
      <c r="N309" s="175"/>
      <c r="O309" s="175"/>
      <c r="P309" s="175"/>
    </row>
    <row r="310" spans="1:16" s="148" customFormat="1" ht="18.75">
      <c r="A310" s="176"/>
      <c r="B310" s="175"/>
      <c r="C310" s="175"/>
      <c r="D310" s="192"/>
      <c r="E310" s="185"/>
      <c r="F310" s="175"/>
      <c r="G310" s="185"/>
      <c r="H310" s="185"/>
      <c r="I310" s="185"/>
      <c r="J310" s="185"/>
      <c r="K310" s="185"/>
      <c r="L310" s="214"/>
      <c r="M310" s="214"/>
      <c r="N310" s="175"/>
      <c r="O310" s="175"/>
      <c r="P310" s="175"/>
    </row>
    <row r="311" spans="1:16" s="148" customFormat="1" ht="18.75">
      <c r="A311" s="176"/>
      <c r="B311" s="175"/>
      <c r="C311" s="175"/>
      <c r="D311" s="192"/>
      <c r="E311" s="185"/>
      <c r="F311" s="175"/>
      <c r="G311" s="185"/>
      <c r="H311" s="185"/>
      <c r="I311" s="185"/>
      <c r="J311" s="185"/>
      <c r="K311" s="185"/>
      <c r="L311" s="214"/>
      <c r="M311" s="214"/>
      <c r="N311" s="175"/>
      <c r="O311" s="175"/>
      <c r="P311" s="175"/>
    </row>
    <row r="312" spans="1:16" s="148" customFormat="1" ht="18.75">
      <c r="A312" s="176"/>
      <c r="B312" s="175"/>
      <c r="C312" s="175"/>
      <c r="D312" s="192"/>
      <c r="E312" s="185"/>
      <c r="F312" s="175"/>
      <c r="G312" s="185"/>
      <c r="H312" s="185"/>
      <c r="I312" s="185"/>
      <c r="J312" s="185"/>
      <c r="K312" s="185"/>
      <c r="L312" s="214"/>
      <c r="M312" s="214"/>
      <c r="N312" s="175"/>
      <c r="O312" s="175"/>
      <c r="P312" s="175"/>
    </row>
    <row r="313" spans="1:16" s="148" customFormat="1" ht="18.75">
      <c r="A313" s="176"/>
      <c r="B313" s="175"/>
      <c r="C313" s="175"/>
      <c r="D313" s="192"/>
      <c r="E313" s="185"/>
      <c r="F313" s="175"/>
      <c r="G313" s="185"/>
      <c r="H313" s="185"/>
      <c r="I313" s="185"/>
      <c r="J313" s="185"/>
      <c r="K313" s="185"/>
      <c r="L313" s="214"/>
      <c r="M313" s="214"/>
      <c r="N313" s="175"/>
      <c r="O313" s="175"/>
      <c r="P313" s="175"/>
    </row>
    <row r="314" spans="1:16" s="148" customFormat="1" ht="18.75">
      <c r="A314" s="176"/>
      <c r="B314" s="175"/>
      <c r="C314" s="175"/>
      <c r="D314" s="192"/>
      <c r="E314" s="185"/>
      <c r="F314" s="175"/>
      <c r="G314" s="185"/>
      <c r="H314" s="185"/>
      <c r="I314" s="185"/>
      <c r="J314" s="185"/>
      <c r="K314" s="185"/>
      <c r="L314" s="214"/>
      <c r="M314" s="214"/>
      <c r="N314" s="175"/>
      <c r="O314" s="175"/>
      <c r="P314" s="175"/>
    </row>
    <row r="315" spans="1:16" s="148" customFormat="1" ht="18.75">
      <c r="A315" s="176"/>
      <c r="B315" s="175"/>
      <c r="C315" s="175"/>
      <c r="D315" s="192"/>
      <c r="E315" s="185"/>
      <c r="F315" s="175"/>
      <c r="G315" s="185"/>
      <c r="H315" s="185"/>
      <c r="I315" s="185"/>
      <c r="J315" s="185"/>
      <c r="K315" s="185"/>
      <c r="L315" s="214"/>
      <c r="M315" s="214"/>
      <c r="N315" s="175"/>
      <c r="O315" s="175"/>
      <c r="P315" s="175"/>
    </row>
    <row r="316" spans="1:16" s="148" customFormat="1" ht="18.75">
      <c r="A316" s="176"/>
      <c r="B316" s="175"/>
      <c r="C316" s="175"/>
      <c r="D316" s="192"/>
      <c r="E316" s="185"/>
      <c r="F316" s="175"/>
      <c r="G316" s="185"/>
      <c r="H316" s="185"/>
      <c r="I316" s="185"/>
      <c r="J316" s="185"/>
      <c r="K316" s="185"/>
      <c r="L316" s="214"/>
      <c r="M316" s="214"/>
      <c r="N316" s="175"/>
      <c r="O316" s="175"/>
      <c r="P316" s="175"/>
    </row>
    <row r="317" spans="1:16" s="148" customFormat="1" ht="18.75">
      <c r="A317" s="176"/>
      <c r="B317" s="175"/>
      <c r="C317" s="175"/>
      <c r="D317" s="192"/>
      <c r="E317" s="185"/>
      <c r="F317" s="175"/>
      <c r="G317" s="185"/>
      <c r="H317" s="185"/>
      <c r="I317" s="185"/>
      <c r="J317" s="185"/>
      <c r="K317" s="185"/>
      <c r="L317" s="214"/>
      <c r="M317" s="214"/>
      <c r="N317" s="175"/>
      <c r="O317" s="175"/>
      <c r="P317" s="175"/>
    </row>
    <row r="318" spans="1:16" s="147" customFormat="1" ht="18.75">
      <c r="A318" s="259"/>
      <c r="B318" s="259"/>
      <c r="C318" s="259"/>
      <c r="D318" s="259"/>
      <c r="E318" s="259"/>
      <c r="F318" s="259"/>
      <c r="G318" s="259"/>
      <c r="H318" s="259"/>
      <c r="I318" s="259"/>
      <c r="J318" s="259"/>
      <c r="K318" s="259"/>
      <c r="L318" s="259"/>
      <c r="M318" s="259"/>
      <c r="N318" s="259"/>
      <c r="O318" s="259"/>
      <c r="P318" s="263"/>
    </row>
    <row r="319" spans="1:16" s="147" customFormat="1" ht="18.75">
      <c r="A319" s="260"/>
      <c r="B319" s="259"/>
      <c r="C319" s="259"/>
      <c r="D319" s="259"/>
      <c r="E319" s="259"/>
      <c r="F319" s="259"/>
      <c r="G319" s="259"/>
      <c r="H319" s="259"/>
      <c r="I319" s="259"/>
      <c r="J319" s="259"/>
      <c r="K319" s="259"/>
      <c r="L319" s="259"/>
      <c r="M319" s="259"/>
      <c r="N319" s="259"/>
      <c r="O319" s="259"/>
      <c r="P319" s="263"/>
    </row>
    <row r="320" spans="1:16" s="147" customFormat="1" ht="18.75">
      <c r="A320" s="261"/>
      <c r="B320" s="174"/>
      <c r="C320" s="174"/>
      <c r="D320" s="179"/>
      <c r="E320" s="174"/>
      <c r="F320" s="180"/>
      <c r="G320" s="177"/>
      <c r="H320" s="174"/>
      <c r="I320" s="200"/>
      <c r="J320" s="200"/>
      <c r="K320" s="174"/>
      <c r="L320" s="201"/>
      <c r="M320" s="202"/>
      <c r="N320" s="178"/>
      <c r="O320" s="178"/>
      <c r="P320" s="203"/>
    </row>
    <row r="321" spans="1:16" s="147" customFormat="1" ht="18.75">
      <c r="A321" s="261"/>
      <c r="B321" s="174"/>
      <c r="C321" s="174"/>
      <c r="D321" s="179"/>
      <c r="E321" s="174"/>
      <c r="F321" s="180"/>
      <c r="G321" s="177"/>
      <c r="H321" s="174"/>
      <c r="I321" s="200"/>
      <c r="J321" s="200"/>
      <c r="K321" s="174"/>
      <c r="L321" s="201"/>
      <c r="M321" s="202"/>
      <c r="N321" s="178"/>
      <c r="O321" s="178"/>
      <c r="P321" s="203"/>
    </row>
    <row r="322" spans="1:16" s="147" customFormat="1" ht="18.75">
      <c r="A322" s="261"/>
      <c r="B322" s="174"/>
      <c r="C322" s="174"/>
      <c r="D322" s="179"/>
      <c r="E322" s="174"/>
      <c r="F322" s="180"/>
      <c r="G322" s="177"/>
      <c r="H322" s="174"/>
      <c r="I322" s="200"/>
      <c r="J322" s="200"/>
      <c r="K322" s="174"/>
      <c r="L322" s="201"/>
      <c r="M322" s="202"/>
      <c r="N322" s="178"/>
      <c r="O322" s="178"/>
      <c r="P322" s="203"/>
    </row>
    <row r="323" spans="1:16" s="147" customFormat="1" ht="18.75">
      <c r="A323" s="261"/>
      <c r="B323" s="174"/>
      <c r="C323" s="174"/>
      <c r="D323" s="179"/>
      <c r="E323" s="174"/>
      <c r="F323" s="180"/>
      <c r="G323" s="177"/>
      <c r="H323" s="174"/>
      <c r="I323" s="200"/>
      <c r="J323" s="200"/>
      <c r="K323" s="174"/>
      <c r="L323" s="201"/>
      <c r="M323" s="202"/>
      <c r="N323" s="178"/>
      <c r="O323" s="178"/>
      <c r="P323" s="203"/>
    </row>
    <row r="324" spans="1:16" s="147" customFormat="1" ht="18.75">
      <c r="A324" s="261"/>
      <c r="B324" s="173"/>
      <c r="C324" s="173"/>
      <c r="D324" s="179"/>
      <c r="E324" s="173"/>
      <c r="F324" s="191"/>
      <c r="G324" s="191"/>
      <c r="H324" s="173"/>
      <c r="I324" s="200"/>
      <c r="J324" s="200"/>
      <c r="K324" s="173"/>
      <c r="L324" s="209"/>
      <c r="M324" s="202"/>
      <c r="N324" s="178"/>
      <c r="O324" s="178"/>
      <c r="P324" s="203"/>
    </row>
    <row r="325" spans="1:16" s="147" customFormat="1" ht="18.75">
      <c r="A325" s="261"/>
      <c r="B325" s="174"/>
      <c r="C325" s="174"/>
      <c r="D325" s="179"/>
      <c r="E325" s="174"/>
      <c r="F325" s="180"/>
      <c r="G325" s="177"/>
      <c r="H325" s="174"/>
      <c r="I325" s="200"/>
      <c r="J325" s="200"/>
      <c r="K325" s="174"/>
      <c r="L325" s="201"/>
      <c r="M325" s="202"/>
      <c r="N325" s="178"/>
      <c r="O325" s="178"/>
      <c r="P325" s="203"/>
    </row>
    <row r="326" spans="1:16" s="147" customFormat="1" ht="18.75">
      <c r="A326" s="261"/>
      <c r="B326" s="174"/>
      <c r="C326" s="174"/>
      <c r="D326" s="179"/>
      <c r="E326" s="174"/>
      <c r="F326" s="180"/>
      <c r="G326" s="177"/>
      <c r="H326" s="174"/>
      <c r="I326" s="200"/>
      <c r="J326" s="200"/>
      <c r="K326" s="174"/>
      <c r="L326" s="201"/>
      <c r="M326" s="202"/>
      <c r="N326" s="178"/>
      <c r="O326" s="178"/>
      <c r="P326" s="203"/>
    </row>
    <row r="327" spans="1:16" s="147" customFormat="1" ht="18.75">
      <c r="A327" s="261"/>
      <c r="B327" s="174"/>
      <c r="C327" s="174"/>
      <c r="D327" s="179"/>
      <c r="E327" s="174"/>
      <c r="F327" s="180"/>
      <c r="G327" s="177"/>
      <c r="H327" s="174"/>
      <c r="I327" s="200"/>
      <c r="J327" s="200"/>
      <c r="K327" s="174"/>
      <c r="L327" s="201"/>
      <c r="M327" s="202"/>
      <c r="N327" s="178"/>
      <c r="O327" s="178"/>
      <c r="P327" s="203"/>
    </row>
    <row r="328" spans="1:16" s="147" customFormat="1" ht="18.75">
      <c r="A328" s="261"/>
      <c r="B328" s="174"/>
      <c r="C328" s="174"/>
      <c r="D328" s="179"/>
      <c r="E328" s="174"/>
      <c r="F328" s="180"/>
      <c r="G328" s="177"/>
      <c r="H328" s="174"/>
      <c r="I328" s="200"/>
      <c r="J328" s="200"/>
      <c r="K328" s="174"/>
      <c r="L328" s="201"/>
      <c r="M328" s="202"/>
      <c r="N328" s="178"/>
      <c r="O328" s="178"/>
      <c r="P328" s="203"/>
    </row>
    <row r="329" spans="1:16" s="147" customFormat="1" ht="18.75">
      <c r="A329" s="261"/>
      <c r="B329" s="174"/>
      <c r="C329" s="174"/>
      <c r="D329" s="179"/>
      <c r="E329" s="174"/>
      <c r="F329" s="180"/>
      <c r="G329" s="177"/>
      <c r="H329" s="174"/>
      <c r="I329" s="200"/>
      <c r="J329" s="200"/>
      <c r="K329" s="174"/>
      <c r="L329" s="201"/>
      <c r="M329" s="202"/>
      <c r="N329" s="178"/>
      <c r="O329" s="178"/>
      <c r="P329" s="203"/>
    </row>
    <row r="330" spans="1:16" s="147" customFormat="1" ht="18.75">
      <c r="A330" s="261"/>
      <c r="B330" s="174"/>
      <c r="C330" s="174"/>
      <c r="D330" s="179"/>
      <c r="E330" s="174"/>
      <c r="F330" s="180"/>
      <c r="G330" s="177"/>
      <c r="H330" s="174"/>
      <c r="I330" s="200"/>
      <c r="J330" s="200"/>
      <c r="K330" s="174"/>
      <c r="L330" s="201"/>
      <c r="M330" s="202"/>
      <c r="N330" s="178"/>
      <c r="O330" s="178"/>
      <c r="P330" s="203"/>
    </row>
    <row r="331" spans="1:16" s="147" customFormat="1" ht="18.75">
      <c r="A331" s="261"/>
      <c r="B331" s="174"/>
      <c r="C331" s="174"/>
      <c r="D331" s="179"/>
      <c r="E331" s="174"/>
      <c r="F331" s="180"/>
      <c r="G331" s="177"/>
      <c r="H331" s="174"/>
      <c r="I331" s="200"/>
      <c r="J331" s="200"/>
      <c r="K331" s="174"/>
      <c r="L331" s="201"/>
      <c r="M331" s="202"/>
      <c r="N331" s="178"/>
      <c r="O331" s="178"/>
      <c r="P331" s="203"/>
    </row>
    <row r="332" spans="1:16" s="147" customFormat="1" ht="18.75">
      <c r="A332" s="261"/>
      <c r="B332" s="174"/>
      <c r="C332" s="174"/>
      <c r="D332" s="179"/>
      <c r="E332" s="174"/>
      <c r="F332" s="180"/>
      <c r="G332" s="177"/>
      <c r="H332" s="174"/>
      <c r="I332" s="200"/>
      <c r="J332" s="200"/>
      <c r="K332" s="174"/>
      <c r="L332" s="201"/>
      <c r="M332" s="202"/>
      <c r="N332" s="178"/>
      <c r="O332" s="178"/>
      <c r="P332" s="203"/>
    </row>
    <row r="333" spans="1:16" s="147" customFormat="1" ht="18.75">
      <c r="A333" s="261"/>
      <c r="B333" s="174"/>
      <c r="C333" s="174"/>
      <c r="D333" s="179"/>
      <c r="E333" s="174"/>
      <c r="F333" s="180"/>
      <c r="G333" s="177"/>
      <c r="H333" s="174"/>
      <c r="I333" s="200"/>
      <c r="J333" s="200"/>
      <c r="K333" s="174"/>
      <c r="L333" s="201"/>
      <c r="M333" s="202"/>
      <c r="N333" s="178"/>
      <c r="O333" s="178"/>
      <c r="P333" s="203"/>
    </row>
    <row r="334" spans="1:16" s="147" customFormat="1" ht="18.75">
      <c r="A334" s="261"/>
      <c r="B334" s="174"/>
      <c r="C334" s="174"/>
      <c r="D334" s="179"/>
      <c r="E334" s="174"/>
      <c r="F334" s="180"/>
      <c r="G334" s="177"/>
      <c r="H334" s="174"/>
      <c r="I334" s="200"/>
      <c r="J334" s="200"/>
      <c r="K334" s="174"/>
      <c r="L334" s="201"/>
      <c r="M334" s="202"/>
      <c r="N334" s="178"/>
      <c r="O334" s="178"/>
      <c r="P334" s="203"/>
    </row>
    <row r="335" spans="1:16" s="147" customFormat="1" ht="18.75">
      <c r="A335" s="261"/>
      <c r="B335" s="174"/>
      <c r="C335" s="174"/>
      <c r="D335" s="179"/>
      <c r="E335" s="174"/>
      <c r="F335" s="180"/>
      <c r="G335" s="177"/>
      <c r="H335" s="174"/>
      <c r="I335" s="200"/>
      <c r="J335" s="200"/>
      <c r="K335" s="174"/>
      <c r="L335" s="201"/>
      <c r="M335" s="202"/>
      <c r="N335" s="178"/>
      <c r="O335" s="178"/>
      <c r="P335" s="203"/>
    </row>
    <row r="336" spans="1:16" s="147" customFormat="1" ht="107.1" customHeight="1">
      <c r="A336" s="261"/>
      <c r="B336" s="174"/>
      <c r="C336" s="174"/>
      <c r="D336" s="179"/>
      <c r="E336" s="174"/>
      <c r="F336" s="180"/>
      <c r="G336" s="177"/>
      <c r="H336" s="174"/>
      <c r="I336" s="200"/>
      <c r="J336" s="200"/>
      <c r="K336" s="174"/>
      <c r="L336" s="201"/>
      <c r="M336" s="202"/>
      <c r="N336" s="178"/>
      <c r="O336" s="178"/>
      <c r="P336" s="203"/>
    </row>
    <row r="337" spans="1:16" s="147" customFormat="1" ht="107.1" customHeight="1">
      <c r="A337" s="261"/>
      <c r="B337" s="174"/>
      <c r="C337" s="174"/>
      <c r="D337" s="179"/>
      <c r="E337" s="174"/>
      <c r="F337" s="180"/>
      <c r="G337" s="177"/>
      <c r="H337" s="174"/>
      <c r="I337" s="200"/>
      <c r="J337" s="200"/>
      <c r="K337" s="174"/>
      <c r="L337" s="201"/>
      <c r="M337" s="202"/>
      <c r="N337" s="178"/>
      <c r="O337" s="178"/>
      <c r="P337" s="203"/>
    </row>
    <row r="338" spans="1:16" s="147" customFormat="1" ht="107.1" customHeight="1">
      <c r="A338" s="261"/>
      <c r="B338" s="174"/>
      <c r="C338" s="174"/>
      <c r="D338" s="179"/>
      <c r="E338" s="174"/>
      <c r="F338" s="180"/>
      <c r="G338" s="177"/>
      <c r="H338" s="174"/>
      <c r="I338" s="200"/>
      <c r="J338" s="200"/>
      <c r="K338" s="174"/>
      <c r="L338" s="201"/>
      <c r="M338" s="202"/>
      <c r="N338" s="178"/>
      <c r="O338" s="178"/>
      <c r="P338" s="203"/>
    </row>
    <row r="339" spans="1:16" s="147" customFormat="1" ht="107.1" customHeight="1">
      <c r="A339" s="261"/>
      <c r="B339" s="174"/>
      <c r="C339" s="174"/>
      <c r="D339" s="179"/>
      <c r="E339" s="174"/>
      <c r="F339" s="180"/>
      <c r="G339" s="177"/>
      <c r="H339" s="174"/>
      <c r="I339" s="200"/>
      <c r="J339" s="200"/>
      <c r="K339" s="174"/>
      <c r="L339" s="201"/>
      <c r="M339" s="202"/>
      <c r="N339" s="178"/>
      <c r="O339" s="178"/>
      <c r="P339" s="203"/>
    </row>
    <row r="340" spans="1:16" s="147" customFormat="1" ht="107.1" customHeight="1">
      <c r="A340" s="261"/>
      <c r="B340" s="174"/>
      <c r="C340" s="174"/>
      <c r="D340" s="179"/>
      <c r="E340" s="174"/>
      <c r="F340" s="180"/>
      <c r="G340" s="177"/>
      <c r="H340" s="174"/>
      <c r="I340" s="200"/>
      <c r="J340" s="200"/>
      <c r="K340" s="174"/>
      <c r="L340" s="201"/>
      <c r="M340" s="202"/>
      <c r="N340" s="178"/>
      <c r="O340" s="178"/>
      <c r="P340" s="203"/>
    </row>
    <row r="341" spans="1:16" s="147" customFormat="1" ht="107.1" customHeight="1">
      <c r="A341" s="261"/>
      <c r="B341" s="174"/>
      <c r="C341" s="174"/>
      <c r="D341" s="179"/>
      <c r="E341" s="174"/>
      <c r="F341" s="180"/>
      <c r="G341" s="177"/>
      <c r="H341" s="174"/>
      <c r="I341" s="200"/>
      <c r="J341" s="200"/>
      <c r="K341" s="174"/>
      <c r="L341" s="201"/>
      <c r="M341" s="202"/>
      <c r="N341" s="178"/>
      <c r="O341" s="178"/>
      <c r="P341" s="203"/>
    </row>
    <row r="342" spans="1:16" s="147" customFormat="1" ht="107.1" customHeight="1">
      <c r="A342" s="261"/>
      <c r="B342" s="174"/>
      <c r="C342" s="174"/>
      <c r="D342" s="179"/>
      <c r="E342" s="174"/>
      <c r="F342" s="180"/>
      <c r="G342" s="177"/>
      <c r="H342" s="174"/>
      <c r="I342" s="200"/>
      <c r="J342" s="200"/>
      <c r="K342" s="174"/>
      <c r="L342" s="201"/>
      <c r="M342" s="202"/>
      <c r="N342" s="178"/>
      <c r="O342" s="178"/>
      <c r="P342" s="203"/>
    </row>
    <row r="343" spans="1:16" s="147" customFormat="1" ht="107.1" customHeight="1">
      <c r="A343" s="261"/>
      <c r="B343" s="174"/>
      <c r="C343" s="174"/>
      <c r="D343" s="179"/>
      <c r="E343" s="174"/>
      <c r="F343" s="180"/>
      <c r="G343" s="177"/>
      <c r="H343" s="174"/>
      <c r="I343" s="200"/>
      <c r="J343" s="200"/>
      <c r="K343" s="174"/>
      <c r="L343" s="201"/>
      <c r="M343" s="202"/>
      <c r="N343" s="178"/>
      <c r="O343" s="178"/>
      <c r="P343" s="203"/>
    </row>
    <row r="344" spans="1:16" s="147" customFormat="1" ht="107.1" customHeight="1">
      <c r="A344" s="261"/>
      <c r="B344" s="174"/>
      <c r="C344" s="174"/>
      <c r="D344" s="179"/>
      <c r="E344" s="174"/>
      <c r="F344" s="180"/>
      <c r="G344" s="180"/>
      <c r="H344" s="174"/>
      <c r="I344" s="200"/>
      <c r="J344" s="200"/>
      <c r="K344" s="174"/>
      <c r="L344" s="201"/>
      <c r="M344" s="202"/>
      <c r="N344" s="178"/>
      <c r="O344" s="178"/>
      <c r="P344" s="203"/>
    </row>
    <row r="345" spans="1:16" s="150" customFormat="1" ht="18.75">
      <c r="A345" s="261"/>
      <c r="B345" s="245"/>
      <c r="C345" s="181"/>
      <c r="D345" s="182"/>
      <c r="E345" s="174"/>
      <c r="F345" s="180"/>
      <c r="G345" s="177"/>
      <c r="H345" s="174"/>
      <c r="I345" s="204"/>
      <c r="J345" s="174"/>
      <c r="K345" s="174"/>
      <c r="L345" s="201"/>
      <c r="M345" s="205"/>
      <c r="N345" s="205"/>
      <c r="O345" s="205"/>
      <c r="P345" s="265"/>
    </row>
    <row r="346" spans="1:16" s="150" customFormat="1" ht="18.75">
      <c r="A346" s="261"/>
      <c r="B346" s="245"/>
      <c r="C346" s="181"/>
      <c r="D346" s="182"/>
      <c r="E346" s="174"/>
      <c r="F346" s="180"/>
      <c r="G346" s="177"/>
      <c r="H346" s="174"/>
      <c r="I346" s="204"/>
      <c r="J346" s="174"/>
      <c r="K346" s="174"/>
      <c r="L346" s="201"/>
      <c r="M346" s="205"/>
      <c r="N346" s="205"/>
      <c r="O346" s="205"/>
      <c r="P346" s="265"/>
    </row>
    <row r="347" spans="1:16" s="150" customFormat="1" ht="18.75">
      <c r="A347" s="261"/>
      <c r="B347" s="245"/>
      <c r="C347" s="181"/>
      <c r="D347" s="182"/>
      <c r="E347" s="174"/>
      <c r="F347" s="180"/>
      <c r="G347" s="177"/>
      <c r="H347" s="174"/>
      <c r="I347" s="204"/>
      <c r="J347" s="174"/>
      <c r="K347" s="174"/>
      <c r="L347" s="201"/>
      <c r="M347" s="205"/>
      <c r="N347" s="205"/>
      <c r="O347" s="205"/>
      <c r="P347" s="265"/>
    </row>
    <row r="348" spans="1:16" s="150" customFormat="1" ht="18.75">
      <c r="A348" s="261"/>
      <c r="B348" s="245"/>
      <c r="C348" s="181"/>
      <c r="D348" s="182"/>
      <c r="E348" s="174"/>
      <c r="F348" s="180"/>
      <c r="G348" s="177"/>
      <c r="H348" s="174"/>
      <c r="I348" s="204"/>
      <c r="J348" s="174"/>
      <c r="K348" s="174"/>
      <c r="L348" s="201"/>
      <c r="M348" s="205"/>
      <c r="N348" s="205"/>
      <c r="O348" s="205"/>
      <c r="P348" s="265"/>
    </row>
    <row r="349" spans="1:16" s="150" customFormat="1" ht="18.75">
      <c r="A349" s="261"/>
      <c r="B349" s="245"/>
      <c r="C349" s="181"/>
      <c r="D349" s="182"/>
      <c r="E349" s="174"/>
      <c r="F349" s="180"/>
      <c r="G349" s="177"/>
      <c r="H349" s="174"/>
      <c r="I349" s="204"/>
      <c r="J349" s="174"/>
      <c r="K349" s="174"/>
      <c r="L349" s="201"/>
      <c r="M349" s="205"/>
      <c r="N349" s="205"/>
      <c r="O349" s="205"/>
      <c r="P349" s="265"/>
    </row>
    <row r="350" spans="1:16" s="150" customFormat="1" ht="18.75">
      <c r="A350" s="261"/>
      <c r="B350" s="245"/>
      <c r="C350" s="181"/>
      <c r="D350" s="182"/>
      <c r="E350" s="174"/>
      <c r="F350" s="180"/>
      <c r="G350" s="177"/>
      <c r="H350" s="174"/>
      <c r="I350" s="204"/>
      <c r="J350" s="174"/>
      <c r="K350" s="174"/>
      <c r="L350" s="201"/>
      <c r="M350" s="205"/>
      <c r="N350" s="205"/>
      <c r="O350" s="205"/>
      <c r="P350" s="265"/>
    </row>
    <row r="351" spans="1:16" s="150" customFormat="1" ht="18.75">
      <c r="A351" s="261"/>
      <c r="B351" s="245"/>
      <c r="C351" s="181"/>
      <c r="D351" s="182"/>
      <c r="E351" s="174"/>
      <c r="F351" s="180"/>
      <c r="G351" s="177"/>
      <c r="H351" s="174"/>
      <c r="I351" s="204"/>
      <c r="J351" s="174"/>
      <c r="K351" s="174"/>
      <c r="L351" s="201"/>
      <c r="M351" s="205"/>
      <c r="N351" s="205"/>
      <c r="O351" s="205"/>
      <c r="P351" s="265"/>
    </row>
    <row r="352" spans="1:16" s="150" customFormat="1" ht="18.75">
      <c r="A352" s="261"/>
      <c r="B352" s="245"/>
      <c r="C352" s="181"/>
      <c r="D352" s="182"/>
      <c r="E352" s="174"/>
      <c r="F352" s="180"/>
      <c r="G352" s="177"/>
      <c r="H352" s="174"/>
      <c r="I352" s="204"/>
      <c r="J352" s="174"/>
      <c r="K352" s="174"/>
      <c r="L352" s="201"/>
      <c r="M352" s="205"/>
      <c r="N352" s="205"/>
      <c r="O352" s="205"/>
      <c r="P352" s="265"/>
    </row>
    <row r="353" spans="1:16" s="150" customFormat="1" ht="18.75">
      <c r="A353" s="261"/>
      <c r="B353" s="245"/>
      <c r="C353" s="181"/>
      <c r="D353" s="182"/>
      <c r="E353" s="174"/>
      <c r="F353" s="180"/>
      <c r="G353" s="177"/>
      <c r="H353" s="174"/>
      <c r="I353" s="204"/>
      <c r="J353" s="174"/>
      <c r="K353" s="174"/>
      <c r="L353" s="201"/>
      <c r="M353" s="205"/>
      <c r="N353" s="205"/>
      <c r="O353" s="205"/>
      <c r="P353" s="265"/>
    </row>
    <row r="354" spans="1:16" s="150" customFormat="1" ht="18.75">
      <c r="A354" s="261"/>
      <c r="B354" s="245"/>
      <c r="C354" s="181"/>
      <c r="D354" s="182"/>
      <c r="E354" s="174"/>
      <c r="F354" s="180"/>
      <c r="G354" s="177"/>
      <c r="H354" s="174"/>
      <c r="I354" s="204"/>
      <c r="J354" s="174"/>
      <c r="K354" s="174"/>
      <c r="L354" s="201"/>
      <c r="M354" s="205"/>
      <c r="N354" s="205"/>
      <c r="O354" s="205"/>
      <c r="P354" s="265"/>
    </row>
    <row r="355" spans="1:16" s="150" customFormat="1" ht="18.75">
      <c r="A355" s="261"/>
      <c r="B355" s="245"/>
      <c r="C355" s="181"/>
      <c r="D355" s="182"/>
      <c r="E355" s="174"/>
      <c r="F355" s="180"/>
      <c r="G355" s="177"/>
      <c r="H355" s="174"/>
      <c r="I355" s="204"/>
      <c r="J355" s="174"/>
      <c r="K355" s="174"/>
      <c r="L355" s="201"/>
      <c r="M355" s="205"/>
      <c r="N355" s="205"/>
      <c r="O355" s="205"/>
      <c r="P355" s="265"/>
    </row>
    <row r="356" spans="1:16" s="150" customFormat="1" ht="18.75">
      <c r="A356" s="261"/>
      <c r="B356" s="245"/>
      <c r="C356" s="181"/>
      <c r="D356" s="182"/>
      <c r="E356" s="174"/>
      <c r="F356" s="180"/>
      <c r="G356" s="177"/>
      <c r="H356" s="174"/>
      <c r="I356" s="204"/>
      <c r="J356" s="174"/>
      <c r="K356" s="174"/>
      <c r="L356" s="201"/>
      <c r="M356" s="205"/>
      <c r="N356" s="205"/>
      <c r="O356" s="205"/>
      <c r="P356" s="265"/>
    </row>
    <row r="357" spans="1:16" s="150" customFormat="1" ht="18.75">
      <c r="A357" s="261"/>
      <c r="B357" s="245"/>
      <c r="C357" s="181"/>
      <c r="D357" s="182"/>
      <c r="E357" s="174"/>
      <c r="F357" s="180"/>
      <c r="G357" s="177"/>
      <c r="H357" s="174"/>
      <c r="I357" s="204"/>
      <c r="J357" s="174"/>
      <c r="K357" s="174"/>
      <c r="L357" s="201"/>
      <c r="M357" s="205"/>
      <c r="N357" s="205"/>
      <c r="O357" s="205"/>
      <c r="P357" s="265"/>
    </row>
    <row r="358" spans="1:16" s="150" customFormat="1" ht="18.75">
      <c r="A358" s="261"/>
      <c r="B358" s="245"/>
      <c r="C358" s="181"/>
      <c r="D358" s="182"/>
      <c r="E358" s="174"/>
      <c r="F358" s="180"/>
      <c r="G358" s="177"/>
      <c r="H358" s="174"/>
      <c r="I358" s="204"/>
      <c r="J358" s="174"/>
      <c r="K358" s="174"/>
      <c r="L358" s="201"/>
      <c r="M358" s="205"/>
      <c r="N358" s="205"/>
      <c r="O358" s="205"/>
      <c r="P358" s="265"/>
    </row>
    <row r="359" spans="1:16" s="150" customFormat="1" ht="18.75">
      <c r="A359" s="261"/>
      <c r="B359" s="245"/>
      <c r="C359" s="181"/>
      <c r="D359" s="182"/>
      <c r="E359" s="174"/>
      <c r="F359" s="180"/>
      <c r="G359" s="177"/>
      <c r="H359" s="174"/>
      <c r="I359" s="204"/>
      <c r="J359" s="174"/>
      <c r="K359" s="174"/>
      <c r="L359" s="201"/>
      <c r="M359" s="205"/>
      <c r="N359" s="205"/>
      <c r="O359" s="205"/>
      <c r="P359" s="265"/>
    </row>
    <row r="360" spans="1:16" s="150" customFormat="1" ht="18.75">
      <c r="A360" s="261"/>
      <c r="B360" s="245"/>
      <c r="C360" s="181"/>
      <c r="D360" s="182"/>
      <c r="E360" s="174"/>
      <c r="F360" s="180"/>
      <c r="G360" s="177"/>
      <c r="H360" s="174"/>
      <c r="I360" s="204"/>
      <c r="J360" s="174"/>
      <c r="K360" s="174"/>
      <c r="L360" s="201"/>
      <c r="M360" s="205"/>
      <c r="N360" s="205"/>
      <c r="O360" s="205"/>
      <c r="P360" s="265"/>
    </row>
    <row r="361" spans="1:16" s="150" customFormat="1" ht="18.75">
      <c r="A361" s="261"/>
      <c r="B361" s="245"/>
      <c r="C361" s="181"/>
      <c r="D361" s="182"/>
      <c r="E361" s="174"/>
      <c r="F361" s="180"/>
      <c r="G361" s="177"/>
      <c r="H361" s="174"/>
      <c r="I361" s="204"/>
      <c r="J361" s="174"/>
      <c r="K361" s="174"/>
      <c r="L361" s="201"/>
      <c r="M361" s="205"/>
      <c r="N361" s="205"/>
      <c r="O361" s="205"/>
      <c r="P361" s="265"/>
    </row>
    <row r="362" spans="1:16" s="150" customFormat="1" ht="18.75">
      <c r="A362" s="261"/>
      <c r="B362" s="245"/>
      <c r="C362" s="181"/>
      <c r="D362" s="182"/>
      <c r="E362" s="174"/>
      <c r="F362" s="180"/>
      <c r="G362" s="177"/>
      <c r="H362" s="174"/>
      <c r="I362" s="204"/>
      <c r="J362" s="174"/>
      <c r="K362" s="174"/>
      <c r="L362" s="201"/>
      <c r="M362" s="205"/>
      <c r="N362" s="205"/>
      <c r="O362" s="205"/>
      <c r="P362" s="265"/>
    </row>
    <row r="363" spans="1:16" s="150" customFormat="1" ht="18.75">
      <c r="A363" s="261"/>
      <c r="B363" s="245"/>
      <c r="C363" s="181"/>
      <c r="D363" s="182"/>
      <c r="E363" s="174"/>
      <c r="F363" s="180"/>
      <c r="G363" s="177"/>
      <c r="H363" s="174"/>
      <c r="I363" s="204"/>
      <c r="J363" s="174"/>
      <c r="K363" s="174"/>
      <c r="L363" s="201"/>
      <c r="M363" s="205"/>
      <c r="N363" s="205"/>
      <c r="O363" s="205"/>
      <c r="P363" s="265"/>
    </row>
    <row r="364" spans="1:16" s="150" customFormat="1" ht="18.75">
      <c r="A364" s="261"/>
      <c r="B364" s="245"/>
      <c r="C364" s="181"/>
      <c r="D364" s="182"/>
      <c r="E364" s="174"/>
      <c r="F364" s="180"/>
      <c r="G364" s="177"/>
      <c r="H364" s="174"/>
      <c r="I364" s="204"/>
      <c r="J364" s="174"/>
      <c r="K364" s="174"/>
      <c r="L364" s="201"/>
      <c r="M364" s="205"/>
      <c r="N364" s="205"/>
      <c r="O364" s="205"/>
      <c r="P364" s="265"/>
    </row>
    <row r="365" spans="1:16" s="151" customFormat="1" ht="18.75">
      <c r="A365" s="261"/>
      <c r="B365" s="264"/>
      <c r="C365" s="183"/>
      <c r="D365" s="192"/>
      <c r="E365" s="185"/>
      <c r="F365" s="186"/>
      <c r="G365" s="175"/>
      <c r="H365" s="175"/>
      <c r="I365" s="175"/>
      <c r="J365" s="175"/>
      <c r="K365" s="175"/>
      <c r="L365" s="214"/>
      <c r="M365" s="214"/>
      <c r="N365" s="214"/>
      <c r="O365" s="214"/>
      <c r="P365" s="214"/>
    </row>
    <row r="366" spans="1:16" s="147" customFormat="1" ht="18.75">
      <c r="A366" s="261"/>
      <c r="B366" s="264"/>
      <c r="C366" s="175"/>
      <c r="D366" s="192"/>
      <c r="E366" s="185"/>
      <c r="F366" s="186"/>
      <c r="G366" s="175"/>
      <c r="H366" s="175"/>
      <c r="I366" s="175"/>
      <c r="J366" s="175"/>
      <c r="K366" s="175"/>
      <c r="L366" s="214"/>
      <c r="M366" s="214"/>
      <c r="N366" s="214"/>
      <c r="O366" s="214"/>
      <c r="P366" s="214"/>
    </row>
    <row r="367" spans="1:16" s="147" customFormat="1" ht="18.75">
      <c r="A367" s="261"/>
      <c r="B367" s="264"/>
      <c r="C367" s="175"/>
      <c r="D367" s="192"/>
      <c r="E367" s="185"/>
      <c r="F367" s="186"/>
      <c r="G367" s="175"/>
      <c r="H367" s="175"/>
      <c r="I367" s="175"/>
      <c r="J367" s="175"/>
      <c r="K367" s="175"/>
      <c r="L367" s="214"/>
      <c r="M367" s="214"/>
      <c r="N367" s="214"/>
      <c r="O367" s="214"/>
      <c r="P367" s="214"/>
    </row>
    <row r="368" spans="1:16" s="147" customFormat="1" ht="18.75">
      <c r="A368" s="261"/>
      <c r="B368" s="264"/>
      <c r="C368" s="175"/>
      <c r="D368" s="192"/>
      <c r="E368" s="185"/>
      <c r="F368" s="186"/>
      <c r="G368" s="175"/>
      <c r="H368" s="175"/>
      <c r="I368" s="175"/>
      <c r="J368" s="175"/>
      <c r="K368" s="175"/>
      <c r="L368" s="214"/>
      <c r="M368" s="214"/>
      <c r="N368" s="214"/>
      <c r="O368" s="214"/>
      <c r="P368" s="214"/>
    </row>
    <row r="369" spans="1:16" s="147" customFormat="1" ht="18.75">
      <c r="A369" s="261"/>
      <c r="B369" s="264"/>
      <c r="C369" s="175"/>
      <c r="D369" s="192"/>
      <c r="E369" s="185"/>
      <c r="F369" s="186"/>
      <c r="G369" s="175"/>
      <c r="H369" s="175"/>
      <c r="I369" s="175"/>
      <c r="J369" s="175"/>
      <c r="K369" s="175"/>
      <c r="L369" s="214"/>
      <c r="M369" s="214"/>
      <c r="N369" s="214"/>
      <c r="O369" s="214"/>
      <c r="P369" s="214"/>
    </row>
    <row r="370" spans="1:16" s="147" customFormat="1" ht="18.75">
      <c r="A370" s="261"/>
      <c r="B370" s="264"/>
      <c r="C370" s="175"/>
      <c r="D370" s="192"/>
      <c r="E370" s="185"/>
      <c r="F370" s="186"/>
      <c r="G370" s="175"/>
      <c r="H370" s="175"/>
      <c r="I370" s="175"/>
      <c r="J370" s="175"/>
      <c r="K370" s="175"/>
      <c r="L370" s="214"/>
      <c r="M370" s="214"/>
      <c r="N370" s="214"/>
      <c r="O370" s="214"/>
      <c r="P370" s="214"/>
    </row>
    <row r="371" spans="1:16" s="147" customFormat="1" ht="18.75">
      <c r="A371" s="261"/>
      <c r="B371" s="264"/>
      <c r="C371" s="175"/>
      <c r="D371" s="192"/>
      <c r="E371" s="185"/>
      <c r="F371" s="186"/>
      <c r="G371" s="175"/>
      <c r="H371" s="175"/>
      <c r="I371" s="175"/>
      <c r="J371" s="175"/>
      <c r="K371" s="175"/>
      <c r="L371" s="214"/>
      <c r="M371" s="214"/>
      <c r="N371" s="214"/>
      <c r="O371" s="214"/>
      <c r="P371" s="214"/>
    </row>
    <row r="372" spans="1:16" s="147" customFormat="1" ht="18.75">
      <c r="A372" s="261"/>
      <c r="B372" s="264"/>
      <c r="C372" s="175"/>
      <c r="D372" s="192"/>
      <c r="E372" s="185"/>
      <c r="F372" s="186"/>
      <c r="G372" s="175"/>
      <c r="H372" s="175"/>
      <c r="I372" s="175"/>
      <c r="J372" s="175"/>
      <c r="K372" s="175"/>
      <c r="L372" s="214"/>
      <c r="M372" s="214"/>
      <c r="N372" s="214"/>
      <c r="O372" s="214"/>
      <c r="P372" s="214"/>
    </row>
    <row r="373" spans="1:16" s="147" customFormat="1" ht="18.75">
      <c r="A373" s="261"/>
      <c r="B373" s="264"/>
      <c r="C373" s="175"/>
      <c r="D373" s="192"/>
      <c r="E373" s="185"/>
      <c r="F373" s="186"/>
      <c r="G373" s="175"/>
      <c r="H373" s="175"/>
      <c r="I373" s="175"/>
      <c r="J373" s="175"/>
      <c r="K373" s="175"/>
      <c r="L373" s="214"/>
      <c r="M373" s="214"/>
      <c r="N373" s="214"/>
      <c r="O373" s="214"/>
      <c r="P373" s="214"/>
    </row>
    <row r="374" spans="1:16" s="148" customFormat="1" ht="18.75">
      <c r="A374" s="261"/>
      <c r="B374" s="175"/>
      <c r="C374" s="175"/>
      <c r="D374" s="184"/>
      <c r="E374" s="185"/>
      <c r="F374" s="186"/>
      <c r="G374" s="175"/>
      <c r="H374" s="175"/>
      <c r="I374" s="175"/>
      <c r="J374" s="175"/>
      <c r="K374" s="175"/>
      <c r="L374" s="206"/>
      <c r="M374" s="207"/>
      <c r="N374" s="207"/>
      <c r="O374" s="207"/>
      <c r="P374" s="207"/>
    </row>
    <row r="375" spans="1:16" s="147" customFormat="1" ht="18.75">
      <c r="A375" s="261"/>
      <c r="B375" s="264"/>
      <c r="C375" s="175"/>
      <c r="D375" s="192"/>
      <c r="E375" s="185"/>
      <c r="F375" s="186"/>
      <c r="G375" s="175"/>
      <c r="H375" s="175"/>
      <c r="I375" s="175"/>
      <c r="J375" s="175"/>
      <c r="K375" s="175"/>
      <c r="L375" s="214"/>
      <c r="M375" s="214"/>
      <c r="N375" s="214"/>
      <c r="O375" s="214"/>
      <c r="P375" s="214"/>
    </row>
    <row r="376" spans="1:16" s="147" customFormat="1" ht="18.75">
      <c r="A376" s="261"/>
      <c r="B376" s="264"/>
      <c r="C376" s="175"/>
      <c r="D376" s="192"/>
      <c r="E376" s="185"/>
      <c r="F376" s="186"/>
      <c r="G376" s="175"/>
      <c r="H376" s="175"/>
      <c r="I376" s="175"/>
      <c r="J376" s="175"/>
      <c r="K376" s="175"/>
      <c r="L376" s="214"/>
      <c r="M376" s="214"/>
      <c r="N376" s="214"/>
      <c r="O376" s="214"/>
      <c r="P376" s="214"/>
    </row>
    <row r="377" spans="1:16" s="147" customFormat="1" ht="18.75">
      <c r="A377" s="261"/>
      <c r="B377" s="264"/>
      <c r="C377" s="175"/>
      <c r="D377" s="192"/>
      <c r="E377" s="185"/>
      <c r="F377" s="186"/>
      <c r="G377" s="175"/>
      <c r="H377" s="175"/>
      <c r="I377" s="175"/>
      <c r="J377" s="175"/>
      <c r="K377" s="175"/>
      <c r="L377" s="214"/>
      <c r="M377" s="214"/>
      <c r="N377" s="214"/>
      <c r="O377" s="214"/>
      <c r="P377" s="214"/>
    </row>
    <row r="378" spans="1:16" s="147" customFormat="1" ht="18.75">
      <c r="A378" s="261"/>
      <c r="B378" s="264"/>
      <c r="C378" s="175"/>
      <c r="D378" s="192"/>
      <c r="E378" s="185"/>
      <c r="F378" s="186"/>
      <c r="G378" s="175"/>
      <c r="H378" s="175"/>
      <c r="I378" s="175"/>
      <c r="J378" s="175"/>
      <c r="K378" s="175"/>
      <c r="L378" s="214"/>
      <c r="M378" s="214"/>
      <c r="N378" s="214"/>
      <c r="O378" s="214"/>
      <c r="P378" s="214"/>
    </row>
    <row r="379" spans="1:16" s="147" customFormat="1" ht="18.75">
      <c r="A379" s="261"/>
      <c r="B379" s="264"/>
      <c r="C379" s="175"/>
      <c r="D379" s="192"/>
      <c r="E379" s="185"/>
      <c r="F379" s="186"/>
      <c r="G379" s="175"/>
      <c r="H379" s="175"/>
      <c r="I379" s="175"/>
      <c r="J379" s="175"/>
      <c r="K379" s="175"/>
      <c r="L379" s="214"/>
      <c r="M379" s="214"/>
      <c r="N379" s="214"/>
      <c r="O379" s="214"/>
      <c r="P379" s="214"/>
    </row>
    <row r="380" spans="1:16" s="147" customFormat="1" ht="18.75">
      <c r="A380" s="261"/>
      <c r="B380" s="264"/>
      <c r="C380" s="175"/>
      <c r="D380" s="192"/>
      <c r="E380" s="185"/>
      <c r="F380" s="186"/>
      <c r="G380" s="175"/>
      <c r="H380" s="175"/>
      <c r="I380" s="175"/>
      <c r="J380" s="175"/>
      <c r="K380" s="175"/>
      <c r="L380" s="214"/>
      <c r="M380" s="214"/>
      <c r="N380" s="214"/>
      <c r="O380" s="214"/>
      <c r="P380" s="214"/>
    </row>
    <row r="381" spans="1:16" s="147" customFormat="1" ht="18.75">
      <c r="A381" s="261"/>
      <c r="B381" s="264"/>
      <c r="C381" s="175"/>
      <c r="D381" s="192"/>
      <c r="E381" s="185"/>
      <c r="F381" s="186"/>
      <c r="G381" s="175"/>
      <c r="H381" s="175"/>
      <c r="I381" s="175"/>
      <c r="J381" s="175"/>
      <c r="K381" s="175"/>
      <c r="L381" s="214"/>
      <c r="M381" s="214"/>
      <c r="N381" s="214"/>
      <c r="O381" s="214"/>
      <c r="P381" s="214"/>
    </row>
    <row r="382" spans="1:16" s="147" customFormat="1" ht="18.75">
      <c r="A382" s="261"/>
      <c r="B382" s="264"/>
      <c r="C382" s="175"/>
      <c r="D382" s="192"/>
      <c r="E382" s="185"/>
      <c r="F382" s="186"/>
      <c r="G382" s="175"/>
      <c r="H382" s="175"/>
      <c r="I382" s="175"/>
      <c r="J382" s="175"/>
      <c r="K382" s="175"/>
      <c r="L382" s="214"/>
      <c r="M382" s="214"/>
      <c r="N382" s="214"/>
      <c r="O382" s="214"/>
      <c r="P382" s="214"/>
    </row>
    <row r="383" spans="1:16" s="147" customFormat="1" ht="18.75">
      <c r="A383" s="261"/>
      <c r="B383" s="264"/>
      <c r="C383" s="175"/>
      <c r="D383" s="192"/>
      <c r="E383" s="185"/>
      <c r="F383" s="186"/>
      <c r="G383" s="175"/>
      <c r="H383" s="175"/>
      <c r="I383" s="175"/>
      <c r="J383" s="175"/>
      <c r="K383" s="175"/>
      <c r="L383" s="214"/>
      <c r="M383" s="214"/>
      <c r="N383" s="214"/>
      <c r="O383" s="214"/>
      <c r="P383" s="214"/>
    </row>
    <row r="384" spans="1:16" s="147" customFormat="1" ht="18.75">
      <c r="A384" s="261"/>
      <c r="B384" s="264"/>
      <c r="C384" s="175"/>
      <c r="D384" s="192"/>
      <c r="E384" s="185"/>
      <c r="F384" s="186"/>
      <c r="G384" s="175"/>
      <c r="H384" s="175"/>
      <c r="I384" s="175"/>
      <c r="J384" s="175"/>
      <c r="K384" s="175"/>
      <c r="L384" s="214"/>
      <c r="M384" s="214"/>
      <c r="N384" s="214"/>
      <c r="O384" s="214"/>
      <c r="P384" s="214"/>
    </row>
    <row r="385" spans="1:16" s="147" customFormat="1" ht="18.75">
      <c r="A385" s="261"/>
      <c r="B385" s="264"/>
      <c r="C385" s="175"/>
      <c r="D385" s="192"/>
      <c r="E385" s="185"/>
      <c r="F385" s="186"/>
      <c r="G385" s="175"/>
      <c r="H385" s="175"/>
      <c r="I385" s="175"/>
      <c r="J385" s="175"/>
      <c r="K385" s="175"/>
      <c r="L385" s="214"/>
      <c r="M385" s="214"/>
      <c r="N385" s="214"/>
      <c r="O385" s="214"/>
      <c r="P385" s="214"/>
    </row>
    <row r="386" spans="1:16" s="147" customFormat="1" ht="18.75">
      <c r="A386" s="261"/>
      <c r="B386" s="264"/>
      <c r="C386" s="175"/>
      <c r="D386" s="192"/>
      <c r="E386" s="185"/>
      <c r="F386" s="186"/>
      <c r="G386" s="175"/>
      <c r="H386" s="175"/>
      <c r="I386" s="175"/>
      <c r="J386" s="175"/>
      <c r="K386" s="175"/>
      <c r="L386" s="214"/>
      <c r="M386" s="214"/>
      <c r="N386" s="214"/>
      <c r="O386" s="214"/>
      <c r="P386" s="214"/>
    </row>
    <row r="387" spans="1:16" s="147" customFormat="1" ht="18.75">
      <c r="A387" s="261"/>
      <c r="B387" s="264"/>
      <c r="C387" s="175"/>
      <c r="D387" s="192"/>
      <c r="E387" s="185"/>
      <c r="F387" s="186"/>
      <c r="G387" s="175"/>
      <c r="H387" s="175"/>
      <c r="I387" s="175"/>
      <c r="J387" s="175"/>
      <c r="K387" s="175"/>
      <c r="L387" s="214"/>
      <c r="M387" s="214"/>
      <c r="N387" s="214"/>
      <c r="O387" s="214"/>
      <c r="P387" s="214"/>
    </row>
    <row r="388" spans="1:16" s="147" customFormat="1" ht="18.75">
      <c r="A388" s="261"/>
      <c r="B388" s="264"/>
      <c r="C388" s="175"/>
      <c r="D388" s="192"/>
      <c r="E388" s="185"/>
      <c r="F388" s="186"/>
      <c r="G388" s="175"/>
      <c r="H388" s="175"/>
      <c r="I388" s="175"/>
      <c r="J388" s="175"/>
      <c r="K388" s="175"/>
      <c r="L388" s="214"/>
      <c r="M388" s="214"/>
      <c r="N388" s="214"/>
      <c r="O388" s="214"/>
      <c r="P388" s="214"/>
    </row>
    <row r="389" spans="1:16" s="147" customFormat="1" ht="18.75">
      <c r="A389" s="261"/>
      <c r="B389" s="264"/>
      <c r="C389" s="175"/>
      <c r="D389" s="192"/>
      <c r="E389" s="185"/>
      <c r="F389" s="186"/>
      <c r="G389" s="175"/>
      <c r="H389" s="175"/>
      <c r="I389" s="175"/>
      <c r="J389" s="175"/>
      <c r="K389" s="175"/>
      <c r="L389" s="214"/>
      <c r="M389" s="214"/>
      <c r="N389" s="214"/>
      <c r="O389" s="214"/>
      <c r="P389" s="214"/>
    </row>
    <row r="390" spans="1:16" s="147" customFormat="1" ht="18.75">
      <c r="A390" s="261"/>
      <c r="B390" s="264"/>
      <c r="C390" s="175"/>
      <c r="D390" s="192"/>
      <c r="E390" s="185"/>
      <c r="F390" s="186"/>
      <c r="G390" s="175"/>
      <c r="H390" s="175"/>
      <c r="I390" s="175"/>
      <c r="J390" s="175"/>
      <c r="K390" s="175"/>
      <c r="L390" s="214"/>
      <c r="M390" s="214"/>
      <c r="N390" s="214"/>
      <c r="O390" s="214"/>
      <c r="P390" s="214"/>
    </row>
    <row r="391" spans="1:16" s="147" customFormat="1" ht="18.75">
      <c r="A391" s="261"/>
      <c r="B391" s="264"/>
      <c r="C391" s="175"/>
      <c r="D391" s="192"/>
      <c r="E391" s="185"/>
      <c r="F391" s="186"/>
      <c r="G391" s="175"/>
      <c r="H391" s="175"/>
      <c r="I391" s="175"/>
      <c r="J391" s="175"/>
      <c r="K391" s="175"/>
      <c r="L391" s="214"/>
      <c r="M391" s="214"/>
      <c r="N391" s="214"/>
      <c r="O391" s="214"/>
      <c r="P391" s="214"/>
    </row>
    <row r="392" spans="1:16" s="147" customFormat="1" ht="18.75">
      <c r="A392" s="261"/>
      <c r="B392" s="264"/>
      <c r="C392" s="175"/>
      <c r="D392" s="192"/>
      <c r="E392" s="185"/>
      <c r="F392" s="186"/>
      <c r="G392" s="175"/>
      <c r="H392" s="175"/>
      <c r="I392" s="175"/>
      <c r="J392" s="175"/>
      <c r="K392" s="175"/>
      <c r="L392" s="214"/>
      <c r="M392" s="214"/>
      <c r="N392" s="214"/>
      <c r="O392" s="214"/>
      <c r="P392" s="214"/>
    </row>
    <row r="393" spans="1:16" s="147" customFormat="1" ht="18.75">
      <c r="A393" s="261"/>
      <c r="B393" s="264"/>
      <c r="C393" s="175"/>
      <c r="D393" s="192"/>
      <c r="E393" s="185"/>
      <c r="F393" s="186"/>
      <c r="G393" s="175"/>
      <c r="H393" s="175"/>
      <c r="I393" s="175"/>
      <c r="J393" s="175"/>
      <c r="K393" s="175"/>
      <c r="L393" s="214"/>
      <c r="M393" s="214"/>
      <c r="N393" s="214"/>
      <c r="O393" s="214"/>
      <c r="P393" s="214"/>
    </row>
    <row r="394" spans="1:16" s="147" customFormat="1" ht="18.75">
      <c r="A394" s="261"/>
      <c r="B394" s="264"/>
      <c r="C394" s="175"/>
      <c r="D394" s="192"/>
      <c r="E394" s="185"/>
      <c r="F394" s="186"/>
      <c r="G394" s="175"/>
      <c r="H394" s="175"/>
      <c r="I394" s="175"/>
      <c r="J394" s="175"/>
      <c r="K394" s="175"/>
      <c r="L394" s="214"/>
      <c r="M394" s="214"/>
      <c r="N394" s="214"/>
      <c r="O394" s="214"/>
      <c r="P394" s="214"/>
    </row>
    <row r="395" spans="1:16" s="147" customFormat="1" ht="18.75">
      <c r="A395" s="261"/>
      <c r="B395" s="264"/>
      <c r="C395" s="175"/>
      <c r="D395" s="192"/>
      <c r="E395" s="185"/>
      <c r="F395" s="186"/>
      <c r="G395" s="175"/>
      <c r="H395" s="175"/>
      <c r="I395" s="175"/>
      <c r="J395" s="175"/>
      <c r="K395" s="175"/>
      <c r="L395" s="214"/>
      <c r="M395" s="214"/>
      <c r="N395" s="214"/>
      <c r="O395" s="214"/>
      <c r="P395" s="214"/>
    </row>
    <row r="396" spans="1:16" s="147" customFormat="1" ht="18.75">
      <c r="A396" s="261"/>
      <c r="B396" s="264"/>
      <c r="C396" s="175"/>
      <c r="D396" s="192"/>
      <c r="E396" s="185"/>
      <c r="F396" s="186"/>
      <c r="G396" s="175"/>
      <c r="H396" s="175"/>
      <c r="I396" s="175"/>
      <c r="J396" s="175"/>
      <c r="K396" s="175"/>
      <c r="L396" s="214"/>
      <c r="M396" s="214"/>
      <c r="N396" s="214"/>
      <c r="O396" s="214"/>
      <c r="P396" s="214"/>
    </row>
    <row r="397" spans="1:16" s="147" customFormat="1" ht="18.75">
      <c r="A397" s="261"/>
      <c r="B397" s="264"/>
      <c r="C397" s="175"/>
      <c r="D397" s="192"/>
      <c r="E397" s="185"/>
      <c r="F397" s="186"/>
      <c r="G397" s="175"/>
      <c r="H397" s="175"/>
      <c r="I397" s="175"/>
      <c r="J397" s="175"/>
      <c r="K397" s="175"/>
      <c r="L397" s="214"/>
      <c r="M397" s="214"/>
      <c r="N397" s="214"/>
      <c r="O397" s="214"/>
      <c r="P397" s="214"/>
    </row>
    <row r="398" spans="1:16" s="147" customFormat="1" ht="18.75">
      <c r="A398" s="261"/>
      <c r="B398" s="264"/>
      <c r="C398" s="175"/>
      <c r="D398" s="192"/>
      <c r="E398" s="185"/>
      <c r="F398" s="186"/>
      <c r="G398" s="175"/>
      <c r="H398" s="175"/>
      <c r="I398" s="175"/>
      <c r="J398" s="175"/>
      <c r="K398" s="175"/>
      <c r="L398" s="214"/>
      <c r="M398" s="214"/>
      <c r="N398" s="214"/>
      <c r="O398" s="214"/>
      <c r="P398" s="214"/>
    </row>
    <row r="399" spans="1:16" s="147" customFormat="1" ht="18.75">
      <c r="A399" s="261"/>
      <c r="B399" s="264"/>
      <c r="C399" s="175"/>
      <c r="D399" s="192"/>
      <c r="E399" s="185"/>
      <c r="F399" s="186"/>
      <c r="G399" s="175"/>
      <c r="H399" s="175"/>
      <c r="I399" s="175"/>
      <c r="J399" s="175"/>
      <c r="K399" s="175"/>
      <c r="L399" s="214"/>
      <c r="M399" s="214"/>
      <c r="N399" s="214"/>
      <c r="O399" s="214"/>
      <c r="P399" s="214"/>
    </row>
    <row r="400" spans="1:16" s="147" customFormat="1" ht="18.75">
      <c r="A400" s="261"/>
      <c r="B400" s="264"/>
      <c r="C400" s="175"/>
      <c r="D400" s="192"/>
      <c r="E400" s="185"/>
      <c r="F400" s="186"/>
      <c r="G400" s="175"/>
      <c r="H400" s="175"/>
      <c r="I400" s="175"/>
      <c r="J400" s="175"/>
      <c r="K400" s="175"/>
      <c r="L400" s="214"/>
      <c r="M400" s="214"/>
      <c r="N400" s="214"/>
      <c r="O400" s="214"/>
      <c r="P400" s="214"/>
    </row>
    <row r="401" spans="1:16" s="147" customFormat="1" ht="18.75">
      <c r="A401" s="261"/>
      <c r="B401" s="264"/>
      <c r="C401" s="175"/>
      <c r="D401" s="192"/>
      <c r="E401" s="185"/>
      <c r="F401" s="186"/>
      <c r="G401" s="175"/>
      <c r="H401" s="175"/>
      <c r="I401" s="175"/>
      <c r="J401" s="175"/>
      <c r="K401" s="175"/>
      <c r="L401" s="214"/>
      <c r="M401" s="214"/>
      <c r="N401" s="214"/>
      <c r="O401" s="214"/>
      <c r="P401" s="214"/>
    </row>
    <row r="402" spans="1:16" s="148" customFormat="1" ht="18.75">
      <c r="A402" s="261"/>
      <c r="B402" s="175"/>
      <c r="C402" s="187"/>
      <c r="D402" s="188"/>
      <c r="E402" s="185"/>
      <c r="F402" s="186"/>
      <c r="G402" s="175"/>
      <c r="H402" s="175"/>
      <c r="I402" s="175"/>
      <c r="J402" s="187"/>
      <c r="K402" s="187"/>
      <c r="L402" s="214"/>
      <c r="M402" s="208"/>
      <c r="N402" s="185"/>
      <c r="O402" s="183"/>
      <c r="P402" s="183"/>
    </row>
    <row r="403" spans="1:16" s="148" customFormat="1" ht="18.75">
      <c r="A403" s="261"/>
      <c r="B403" s="175"/>
      <c r="C403" s="187"/>
      <c r="D403" s="188"/>
      <c r="E403" s="185"/>
      <c r="F403" s="186"/>
      <c r="G403" s="175"/>
      <c r="H403" s="175"/>
      <c r="I403" s="175"/>
      <c r="J403" s="187"/>
      <c r="K403" s="187"/>
      <c r="L403" s="214"/>
      <c r="M403" s="208"/>
      <c r="N403" s="185"/>
      <c r="O403" s="183"/>
      <c r="P403" s="183"/>
    </row>
    <row r="404" spans="1:16" s="148" customFormat="1" ht="18.75">
      <c r="A404" s="261"/>
      <c r="B404" s="266"/>
      <c r="C404" s="187"/>
      <c r="D404" s="188"/>
      <c r="E404" s="185"/>
      <c r="F404" s="186"/>
      <c r="G404" s="175"/>
      <c r="H404" s="175"/>
      <c r="I404" s="175"/>
      <c r="J404" s="187"/>
      <c r="K404" s="187"/>
      <c r="L404" s="214"/>
      <c r="M404" s="208"/>
      <c r="N404" s="208"/>
      <c r="O404" s="208"/>
      <c r="P404" s="208"/>
    </row>
    <row r="405" spans="1:16" s="148" customFormat="1" ht="18.75">
      <c r="A405" s="261"/>
      <c r="B405" s="266"/>
      <c r="C405" s="187"/>
      <c r="D405" s="188"/>
      <c r="E405" s="185"/>
      <c r="F405" s="186"/>
      <c r="G405" s="175"/>
      <c r="H405" s="175"/>
      <c r="I405" s="175"/>
      <c r="J405" s="187"/>
      <c r="K405" s="187"/>
      <c r="L405" s="214"/>
      <c r="M405" s="208"/>
      <c r="N405" s="208"/>
      <c r="O405" s="208"/>
      <c r="P405" s="208"/>
    </row>
    <row r="406" spans="1:16" s="147" customFormat="1" ht="18.75">
      <c r="A406" s="261"/>
      <c r="B406" s="175"/>
      <c r="C406" s="187"/>
      <c r="D406" s="188"/>
      <c r="E406" s="185"/>
      <c r="F406" s="186"/>
      <c r="G406" s="175"/>
      <c r="H406" s="175"/>
      <c r="I406" s="175"/>
      <c r="J406" s="187"/>
      <c r="K406" s="187"/>
      <c r="L406" s="214"/>
      <c r="M406" s="208"/>
      <c r="N406" s="185"/>
      <c r="O406" s="183"/>
      <c r="P406" s="183"/>
    </row>
    <row r="407" spans="1:16" s="147" customFormat="1" ht="18.75">
      <c r="A407" s="261"/>
      <c r="B407" s="175"/>
      <c r="C407" s="187"/>
      <c r="D407" s="188"/>
      <c r="E407" s="185"/>
      <c r="F407" s="186"/>
      <c r="G407" s="175"/>
      <c r="H407" s="175"/>
      <c r="I407" s="175"/>
      <c r="J407" s="187"/>
      <c r="K407" s="187"/>
      <c r="L407" s="214"/>
      <c r="M407" s="208"/>
      <c r="N407" s="185"/>
      <c r="O407" s="183"/>
      <c r="P407" s="183"/>
    </row>
    <row r="408" spans="1:16" s="147" customFormat="1" ht="18.75">
      <c r="A408" s="261"/>
      <c r="B408" s="175"/>
      <c r="C408" s="187"/>
      <c r="D408" s="188"/>
      <c r="E408" s="185"/>
      <c r="F408" s="186"/>
      <c r="G408" s="175"/>
      <c r="H408" s="175"/>
      <c r="I408" s="175"/>
      <c r="J408" s="187"/>
      <c r="K408" s="187"/>
      <c r="L408" s="214"/>
      <c r="M408" s="208"/>
      <c r="N408" s="185"/>
      <c r="O408" s="183"/>
      <c r="P408" s="183"/>
    </row>
    <row r="409" spans="1:16" s="147" customFormat="1" ht="18.75">
      <c r="A409" s="261"/>
      <c r="B409" s="175"/>
      <c r="C409" s="187"/>
      <c r="D409" s="188"/>
      <c r="E409" s="185"/>
      <c r="F409" s="186"/>
      <c r="G409" s="175"/>
      <c r="H409" s="175"/>
      <c r="I409" s="175"/>
      <c r="J409" s="187"/>
      <c r="K409" s="187"/>
      <c r="L409" s="214"/>
      <c r="M409" s="208"/>
      <c r="N409" s="185"/>
      <c r="O409" s="183"/>
      <c r="P409" s="183"/>
    </row>
    <row r="410" spans="1:16" s="147" customFormat="1" ht="18.75">
      <c r="A410" s="261"/>
      <c r="B410" s="175"/>
      <c r="C410" s="187"/>
      <c r="D410" s="188"/>
      <c r="E410" s="185"/>
      <c r="F410" s="186"/>
      <c r="G410" s="175"/>
      <c r="H410" s="175"/>
      <c r="I410" s="175"/>
      <c r="J410" s="187"/>
      <c r="K410" s="187"/>
      <c r="L410" s="214"/>
      <c r="M410" s="208"/>
      <c r="N410" s="185"/>
      <c r="O410" s="183"/>
      <c r="P410" s="183"/>
    </row>
    <row r="411" spans="1:16" s="147" customFormat="1" ht="18.75">
      <c r="A411" s="261"/>
      <c r="B411" s="175"/>
      <c r="C411" s="187"/>
      <c r="D411" s="188"/>
      <c r="E411" s="185"/>
      <c r="F411" s="186"/>
      <c r="G411" s="175"/>
      <c r="H411" s="175"/>
      <c r="I411" s="175"/>
      <c r="J411" s="187"/>
      <c r="K411" s="187"/>
      <c r="L411" s="214"/>
      <c r="M411" s="208"/>
      <c r="N411" s="185"/>
      <c r="O411" s="183"/>
      <c r="P411" s="183"/>
    </row>
    <row r="412" spans="1:16" s="147" customFormat="1" ht="18.75">
      <c r="A412" s="261"/>
      <c r="B412" s="175"/>
      <c r="C412" s="187"/>
      <c r="D412" s="188"/>
      <c r="E412" s="185"/>
      <c r="F412" s="186"/>
      <c r="G412" s="175"/>
      <c r="H412" s="175"/>
      <c r="I412" s="175"/>
      <c r="J412" s="187"/>
      <c r="K412" s="187"/>
      <c r="L412" s="214"/>
      <c r="M412" s="208"/>
      <c r="N412" s="185"/>
      <c r="O412" s="183"/>
      <c r="P412" s="183"/>
    </row>
    <row r="413" spans="1:16" s="147" customFormat="1" ht="18.75">
      <c r="A413" s="261"/>
      <c r="B413" s="175"/>
      <c r="C413" s="187"/>
      <c r="D413" s="188"/>
      <c r="E413" s="185"/>
      <c r="F413" s="186"/>
      <c r="G413" s="175"/>
      <c r="H413" s="175"/>
      <c r="I413" s="175"/>
      <c r="J413" s="187"/>
      <c r="K413" s="187"/>
      <c r="L413" s="214"/>
      <c r="M413" s="208"/>
      <c r="N413" s="185"/>
      <c r="O413" s="183"/>
      <c r="P413" s="183"/>
    </row>
    <row r="414" spans="1:16" s="147" customFormat="1" ht="18.75">
      <c r="A414" s="261"/>
      <c r="B414" s="175"/>
      <c r="C414" s="187"/>
      <c r="D414" s="188"/>
      <c r="E414" s="185"/>
      <c r="F414" s="186"/>
      <c r="G414" s="175"/>
      <c r="H414" s="175"/>
      <c r="I414" s="175"/>
      <c r="J414" s="187"/>
      <c r="K414" s="187"/>
      <c r="L414" s="214"/>
      <c r="M414" s="208"/>
      <c r="N414" s="185"/>
      <c r="O414" s="183"/>
      <c r="P414" s="183"/>
    </row>
    <row r="415" spans="1:16" s="147" customFormat="1" ht="18.75">
      <c r="A415" s="261"/>
      <c r="B415" s="175"/>
      <c r="C415" s="187"/>
      <c r="D415" s="188"/>
      <c r="E415" s="185"/>
      <c r="F415" s="186"/>
      <c r="G415" s="175"/>
      <c r="H415" s="175"/>
      <c r="I415" s="175"/>
      <c r="J415" s="187"/>
      <c r="K415" s="187"/>
      <c r="L415" s="214"/>
      <c r="M415" s="208"/>
      <c r="N415" s="185"/>
      <c r="O415" s="183"/>
      <c r="P415" s="183"/>
    </row>
    <row r="416" spans="1:16" s="147" customFormat="1" ht="18.75">
      <c r="A416" s="261"/>
      <c r="B416" s="175"/>
      <c r="C416" s="187"/>
      <c r="D416" s="188"/>
      <c r="E416" s="185"/>
      <c r="F416" s="186"/>
      <c r="G416" s="175"/>
      <c r="H416" s="175"/>
      <c r="I416" s="175"/>
      <c r="J416" s="187"/>
      <c r="K416" s="187"/>
      <c r="L416" s="214"/>
      <c r="M416" s="208"/>
      <c r="N416" s="185"/>
      <c r="O416" s="183"/>
      <c r="P416" s="183"/>
    </row>
    <row r="417" spans="1:16" s="147" customFormat="1" ht="18.75">
      <c r="A417" s="261"/>
      <c r="B417" s="175"/>
      <c r="C417" s="187"/>
      <c r="D417" s="188"/>
      <c r="E417" s="185"/>
      <c r="F417" s="186"/>
      <c r="G417" s="175"/>
      <c r="H417" s="175"/>
      <c r="I417" s="175"/>
      <c r="J417" s="187"/>
      <c r="K417" s="187"/>
      <c r="L417" s="214"/>
      <c r="M417" s="208"/>
      <c r="N417" s="185"/>
      <c r="O417" s="183"/>
      <c r="P417" s="183"/>
    </row>
    <row r="418" spans="1:16" s="147" customFormat="1" ht="18.75">
      <c r="A418" s="261"/>
      <c r="B418" s="175"/>
      <c r="C418" s="187"/>
      <c r="D418" s="188"/>
      <c r="E418" s="185"/>
      <c r="F418" s="186"/>
      <c r="G418" s="175"/>
      <c r="H418" s="175"/>
      <c r="I418" s="175"/>
      <c r="J418" s="187"/>
      <c r="K418" s="187"/>
      <c r="L418" s="214"/>
      <c r="M418" s="208"/>
      <c r="N418" s="185"/>
      <c r="O418" s="183"/>
      <c r="P418" s="183"/>
    </row>
    <row r="419" spans="1:16" s="147" customFormat="1" ht="18.75">
      <c r="A419" s="261"/>
      <c r="B419" s="175"/>
      <c r="C419" s="187"/>
      <c r="D419" s="188"/>
      <c r="E419" s="185"/>
      <c r="F419" s="186"/>
      <c r="G419" s="175"/>
      <c r="H419" s="175"/>
      <c r="I419" s="175"/>
      <c r="J419" s="187"/>
      <c r="K419" s="187"/>
      <c r="L419" s="214"/>
      <c r="M419" s="208"/>
      <c r="N419" s="185"/>
      <c r="O419" s="183"/>
      <c r="P419" s="183"/>
    </row>
    <row r="420" spans="1:16" s="147" customFormat="1" ht="18.75">
      <c r="A420" s="261"/>
      <c r="B420" s="175"/>
      <c r="C420" s="187"/>
      <c r="D420" s="188"/>
      <c r="E420" s="185"/>
      <c r="F420" s="186"/>
      <c r="G420" s="175"/>
      <c r="H420" s="175"/>
      <c r="I420" s="175"/>
      <c r="J420" s="187"/>
      <c r="K420" s="187"/>
      <c r="L420" s="214"/>
      <c r="M420" s="208"/>
      <c r="N420" s="185"/>
      <c r="O420" s="183"/>
      <c r="P420" s="183"/>
    </row>
    <row r="421" spans="1:16" s="147" customFormat="1" ht="18.75">
      <c r="A421" s="261"/>
      <c r="B421" s="175"/>
      <c r="C421" s="187"/>
      <c r="D421" s="188"/>
      <c r="E421" s="185"/>
      <c r="F421" s="186"/>
      <c r="G421" s="175"/>
      <c r="H421" s="175"/>
      <c r="I421" s="175"/>
      <c r="J421" s="187"/>
      <c r="K421" s="187"/>
      <c r="L421" s="214"/>
      <c r="M421" s="208"/>
      <c r="N421" s="185"/>
      <c r="O421" s="183"/>
      <c r="P421" s="183"/>
    </row>
    <row r="422" spans="1:16" s="147" customFormat="1" ht="18.75">
      <c r="A422" s="261"/>
      <c r="B422" s="175"/>
      <c r="C422" s="187"/>
      <c r="D422" s="188"/>
      <c r="E422" s="185"/>
      <c r="F422" s="186"/>
      <c r="G422" s="175"/>
      <c r="H422" s="175"/>
      <c r="I422" s="175"/>
      <c r="J422" s="187"/>
      <c r="K422" s="187"/>
      <c r="L422" s="214"/>
      <c r="M422" s="208"/>
      <c r="N422" s="185"/>
      <c r="O422" s="183"/>
      <c r="P422" s="183"/>
    </row>
    <row r="423" spans="1:16" s="147" customFormat="1" ht="18.75">
      <c r="A423" s="261"/>
      <c r="B423" s="175"/>
      <c r="C423" s="187"/>
      <c r="D423" s="188"/>
      <c r="E423" s="185"/>
      <c r="F423" s="186"/>
      <c r="G423" s="175"/>
      <c r="H423" s="175"/>
      <c r="I423" s="175"/>
      <c r="J423" s="187"/>
      <c r="K423" s="187"/>
      <c r="L423" s="214"/>
      <c r="M423" s="208"/>
      <c r="N423" s="185"/>
      <c r="O423" s="183"/>
      <c r="P423" s="183"/>
    </row>
    <row r="424" spans="1:16" s="147" customFormat="1" ht="18.75">
      <c r="A424" s="261"/>
      <c r="B424" s="175"/>
      <c r="C424" s="187"/>
      <c r="D424" s="188"/>
      <c r="E424" s="185"/>
      <c r="F424" s="186"/>
      <c r="G424" s="175"/>
      <c r="H424" s="175"/>
      <c r="I424" s="175"/>
      <c r="J424" s="187"/>
      <c r="K424" s="187"/>
      <c r="L424" s="214"/>
      <c r="M424" s="208"/>
      <c r="N424" s="185"/>
      <c r="O424" s="183"/>
      <c r="P424" s="183"/>
    </row>
    <row r="425" spans="1:16" s="147" customFormat="1" ht="18.75">
      <c r="A425" s="261"/>
      <c r="B425" s="175"/>
      <c r="C425" s="187"/>
      <c r="D425" s="188"/>
      <c r="E425" s="185"/>
      <c r="F425" s="186"/>
      <c r="G425" s="175"/>
      <c r="H425" s="175"/>
      <c r="I425" s="175"/>
      <c r="J425" s="187"/>
      <c r="K425" s="187"/>
      <c r="L425" s="214"/>
      <c r="M425" s="208"/>
      <c r="N425" s="185"/>
      <c r="O425" s="183"/>
      <c r="P425" s="183"/>
    </row>
    <row r="426" spans="1:16" s="147" customFormat="1" ht="18.75">
      <c r="A426" s="261"/>
      <c r="B426" s="175"/>
      <c r="C426" s="187"/>
      <c r="D426" s="188"/>
      <c r="E426" s="185"/>
      <c r="F426" s="186"/>
      <c r="G426" s="175"/>
      <c r="H426" s="175"/>
      <c r="I426" s="175"/>
      <c r="J426" s="187"/>
      <c r="K426" s="187"/>
      <c r="L426" s="214"/>
      <c r="M426" s="208"/>
      <c r="N426" s="185"/>
      <c r="O426" s="183"/>
      <c r="P426" s="183"/>
    </row>
    <row r="427" spans="1:16" s="147" customFormat="1" ht="18.75">
      <c r="A427" s="261"/>
      <c r="B427" s="175"/>
      <c r="C427" s="187"/>
      <c r="D427" s="188"/>
      <c r="E427" s="185"/>
      <c r="F427" s="186"/>
      <c r="G427" s="175"/>
      <c r="H427" s="175"/>
      <c r="I427" s="175"/>
      <c r="J427" s="187"/>
      <c r="K427" s="187"/>
      <c r="L427" s="214"/>
      <c r="M427" s="208"/>
      <c r="N427" s="185"/>
      <c r="O427" s="183"/>
      <c r="P427" s="183"/>
    </row>
    <row r="428" spans="1:16" s="147" customFormat="1" ht="18.75">
      <c r="A428" s="261"/>
      <c r="B428" s="175"/>
      <c r="C428" s="187"/>
      <c r="D428" s="188"/>
      <c r="E428" s="185"/>
      <c r="F428" s="186"/>
      <c r="G428" s="175"/>
      <c r="H428" s="175"/>
      <c r="I428" s="175"/>
      <c r="J428" s="187"/>
      <c r="K428" s="187"/>
      <c r="L428" s="214"/>
      <c r="M428" s="208"/>
      <c r="N428" s="185"/>
      <c r="O428" s="183"/>
      <c r="P428" s="183"/>
    </row>
    <row r="429" spans="1:16" s="147" customFormat="1" ht="18.75">
      <c r="A429" s="261"/>
      <c r="B429" s="175"/>
      <c r="C429" s="187"/>
      <c r="D429" s="188"/>
      <c r="E429" s="185"/>
      <c r="F429" s="186"/>
      <c r="G429" s="175"/>
      <c r="H429" s="175"/>
      <c r="I429" s="175"/>
      <c r="J429" s="187"/>
      <c r="K429" s="187"/>
      <c r="L429" s="214"/>
      <c r="M429" s="208"/>
      <c r="N429" s="185"/>
      <c r="O429" s="183"/>
      <c r="P429" s="183"/>
    </row>
    <row r="430" spans="1:16" s="147" customFormat="1" ht="18.75">
      <c r="A430" s="261"/>
      <c r="B430" s="175"/>
      <c r="C430" s="187"/>
      <c r="D430" s="188"/>
      <c r="E430" s="185"/>
      <c r="F430" s="186"/>
      <c r="G430" s="175"/>
      <c r="H430" s="175"/>
      <c r="I430" s="175"/>
      <c r="J430" s="187"/>
      <c r="K430" s="187"/>
      <c r="L430" s="214"/>
      <c r="M430" s="208"/>
      <c r="N430" s="185"/>
      <c r="O430" s="183"/>
      <c r="P430" s="183"/>
    </row>
    <row r="431" spans="1:16" s="147" customFormat="1" ht="18.75">
      <c r="A431" s="261"/>
      <c r="B431" s="175"/>
      <c r="C431" s="187"/>
      <c r="D431" s="188"/>
      <c r="E431" s="185"/>
      <c r="F431" s="186"/>
      <c r="G431" s="175"/>
      <c r="H431" s="175"/>
      <c r="I431" s="175"/>
      <c r="J431" s="187"/>
      <c r="K431" s="187"/>
      <c r="L431" s="214"/>
      <c r="M431" s="208"/>
      <c r="N431" s="185"/>
      <c r="O431" s="183"/>
      <c r="P431" s="183"/>
    </row>
    <row r="432" spans="1:16" s="147" customFormat="1" ht="18.75">
      <c r="A432" s="261"/>
      <c r="B432" s="175"/>
      <c r="C432" s="187"/>
      <c r="D432" s="188"/>
      <c r="E432" s="185"/>
      <c r="F432" s="186"/>
      <c r="G432" s="175"/>
      <c r="H432" s="175"/>
      <c r="I432" s="175"/>
      <c r="J432" s="187"/>
      <c r="K432" s="187"/>
      <c r="L432" s="214"/>
      <c r="M432" s="208"/>
      <c r="N432" s="185"/>
      <c r="O432" s="183"/>
      <c r="P432" s="183"/>
    </row>
    <row r="433" spans="1:16" s="147" customFormat="1" ht="18.75">
      <c r="A433" s="261"/>
      <c r="B433" s="175"/>
      <c r="C433" s="187"/>
      <c r="D433" s="188"/>
      <c r="E433" s="185"/>
      <c r="F433" s="186"/>
      <c r="G433" s="175"/>
      <c r="H433" s="175"/>
      <c r="I433" s="175"/>
      <c r="J433" s="187"/>
      <c r="K433" s="187"/>
      <c r="L433" s="214"/>
      <c r="M433" s="208"/>
      <c r="N433" s="185"/>
      <c r="O433" s="183"/>
      <c r="P433" s="183"/>
    </row>
    <row r="434" spans="1:16" s="147" customFormat="1" ht="18.75">
      <c r="A434" s="261"/>
      <c r="B434" s="175"/>
      <c r="C434" s="187"/>
      <c r="D434" s="188"/>
      <c r="E434" s="185"/>
      <c r="F434" s="186"/>
      <c r="G434" s="175"/>
      <c r="H434" s="175"/>
      <c r="I434" s="175"/>
      <c r="J434" s="187"/>
      <c r="K434" s="187"/>
      <c r="L434" s="214"/>
      <c r="M434" s="208"/>
      <c r="N434" s="185"/>
      <c r="O434" s="183"/>
      <c r="P434" s="183"/>
    </row>
    <row r="435" spans="1:16" s="147" customFormat="1" ht="18.75">
      <c r="A435" s="261"/>
      <c r="B435" s="175"/>
      <c r="C435" s="187"/>
      <c r="D435" s="188"/>
      <c r="E435" s="185"/>
      <c r="F435" s="186"/>
      <c r="G435" s="175"/>
      <c r="H435" s="175"/>
      <c r="I435" s="175"/>
      <c r="J435" s="187"/>
      <c r="K435" s="187"/>
      <c r="L435" s="214"/>
      <c r="M435" s="208"/>
      <c r="N435" s="185"/>
      <c r="O435" s="183"/>
      <c r="P435" s="183"/>
    </row>
    <row r="436" spans="1:16" s="147" customFormat="1" ht="18.75">
      <c r="A436" s="261"/>
      <c r="B436" s="175"/>
      <c r="C436" s="187"/>
      <c r="D436" s="188"/>
      <c r="E436" s="185"/>
      <c r="F436" s="186"/>
      <c r="G436" s="175"/>
      <c r="H436" s="175"/>
      <c r="I436" s="175"/>
      <c r="J436" s="187"/>
      <c r="K436" s="187"/>
      <c r="L436" s="214"/>
      <c r="M436" s="208"/>
      <c r="N436" s="185"/>
      <c r="O436" s="183"/>
      <c r="P436" s="183"/>
    </row>
    <row r="437" spans="1:16" s="147" customFormat="1" ht="18.75">
      <c r="A437" s="261"/>
      <c r="B437" s="175"/>
      <c r="C437" s="187"/>
      <c r="D437" s="188"/>
      <c r="E437" s="185"/>
      <c r="F437" s="186"/>
      <c r="G437" s="175"/>
      <c r="H437" s="175"/>
      <c r="I437" s="175"/>
      <c r="J437" s="187"/>
      <c r="K437" s="187"/>
      <c r="L437" s="214"/>
      <c r="M437" s="208"/>
      <c r="N437" s="185"/>
      <c r="O437" s="183"/>
      <c r="P437" s="183"/>
    </row>
    <row r="438" spans="1:16" s="147" customFormat="1" ht="18.75">
      <c r="A438" s="261"/>
      <c r="B438" s="175"/>
      <c r="C438" s="187"/>
      <c r="D438" s="188"/>
      <c r="E438" s="185"/>
      <c r="F438" s="186"/>
      <c r="G438" s="175"/>
      <c r="H438" s="175"/>
      <c r="I438" s="175"/>
      <c r="J438" s="187"/>
      <c r="K438" s="187"/>
      <c r="L438" s="214"/>
      <c r="M438" s="208"/>
      <c r="N438" s="185"/>
      <c r="O438" s="183"/>
      <c r="P438" s="183"/>
    </row>
    <row r="439" spans="1:16" s="147" customFormat="1" ht="18.75">
      <c r="A439" s="261"/>
      <c r="B439" s="175"/>
      <c r="C439" s="187"/>
      <c r="D439" s="188"/>
      <c r="E439" s="185"/>
      <c r="F439" s="186"/>
      <c r="G439" s="175"/>
      <c r="H439" s="175"/>
      <c r="I439" s="175"/>
      <c r="J439" s="187"/>
      <c r="K439" s="187"/>
      <c r="L439" s="214"/>
      <c r="M439" s="208"/>
      <c r="N439" s="185"/>
      <c r="O439" s="183"/>
      <c r="P439" s="183"/>
    </row>
    <row r="440" spans="1:16" s="147" customFormat="1" ht="18.75">
      <c r="A440" s="261"/>
      <c r="B440" s="175"/>
      <c r="C440" s="187"/>
      <c r="D440" s="188"/>
      <c r="E440" s="185"/>
      <c r="F440" s="186"/>
      <c r="G440" s="175"/>
      <c r="H440" s="175"/>
      <c r="I440" s="175"/>
      <c r="J440" s="187"/>
      <c r="K440" s="187"/>
      <c r="L440" s="214"/>
      <c r="M440" s="208"/>
      <c r="N440" s="185"/>
      <c r="O440" s="183"/>
      <c r="P440" s="183"/>
    </row>
    <row r="441" spans="1:16" s="147" customFormat="1" ht="18.75">
      <c r="A441" s="261"/>
      <c r="B441" s="175"/>
      <c r="C441" s="187"/>
      <c r="D441" s="188"/>
      <c r="E441" s="185"/>
      <c r="F441" s="186"/>
      <c r="G441" s="175"/>
      <c r="H441" s="175"/>
      <c r="I441" s="175"/>
      <c r="J441" s="187"/>
      <c r="K441" s="187"/>
      <c r="L441" s="214"/>
      <c r="M441" s="208"/>
      <c r="N441" s="185"/>
      <c r="O441" s="183"/>
      <c r="P441" s="183"/>
    </row>
    <row r="442" spans="1:16" s="147" customFormat="1" ht="18.75">
      <c r="A442" s="261"/>
      <c r="B442" s="175"/>
      <c r="C442" s="187"/>
      <c r="D442" s="188"/>
      <c r="E442" s="185"/>
      <c r="F442" s="186"/>
      <c r="G442" s="175"/>
      <c r="H442" s="175"/>
      <c r="I442" s="175"/>
      <c r="J442" s="187"/>
      <c r="K442" s="187"/>
      <c r="L442" s="214"/>
      <c r="M442" s="208"/>
      <c r="N442" s="185"/>
      <c r="O442" s="183"/>
      <c r="P442" s="183"/>
    </row>
    <row r="443" spans="1:16" s="147" customFormat="1" ht="18.75">
      <c r="A443" s="261"/>
      <c r="B443" s="175"/>
      <c r="C443" s="187"/>
      <c r="D443" s="188"/>
      <c r="E443" s="185"/>
      <c r="F443" s="186"/>
      <c r="G443" s="175"/>
      <c r="H443" s="175"/>
      <c r="I443" s="175"/>
      <c r="J443" s="187"/>
      <c r="K443" s="187"/>
      <c r="L443" s="214"/>
      <c r="M443" s="208"/>
      <c r="N443" s="185"/>
      <c r="O443" s="183"/>
      <c r="P443" s="183"/>
    </row>
    <row r="444" spans="1:16" s="147" customFormat="1" ht="18.75">
      <c r="A444" s="261"/>
      <c r="B444" s="175"/>
      <c r="C444" s="187"/>
      <c r="D444" s="188"/>
      <c r="E444" s="185"/>
      <c r="F444" s="186"/>
      <c r="G444" s="175"/>
      <c r="H444" s="175"/>
      <c r="I444" s="175"/>
      <c r="J444" s="187"/>
      <c r="K444" s="187"/>
      <c r="L444" s="214"/>
      <c r="M444" s="208"/>
      <c r="N444" s="185"/>
      <c r="O444" s="183"/>
      <c r="P444" s="183"/>
    </row>
    <row r="445" spans="1:16" s="147" customFormat="1" ht="18.75">
      <c r="A445" s="261"/>
      <c r="B445" s="175"/>
      <c r="C445" s="187"/>
      <c r="D445" s="188"/>
      <c r="E445" s="185"/>
      <c r="F445" s="186"/>
      <c r="G445" s="175"/>
      <c r="H445" s="175"/>
      <c r="I445" s="175"/>
      <c r="J445" s="187"/>
      <c r="K445" s="187"/>
      <c r="L445" s="214"/>
      <c r="M445" s="208"/>
      <c r="N445" s="185"/>
      <c r="O445" s="183"/>
      <c r="P445" s="183"/>
    </row>
    <row r="446" spans="1:16" s="147" customFormat="1" ht="18.75">
      <c r="A446" s="261"/>
      <c r="B446" s="175"/>
      <c r="C446" s="187"/>
      <c r="D446" s="188"/>
      <c r="E446" s="185"/>
      <c r="F446" s="186"/>
      <c r="G446" s="175"/>
      <c r="H446" s="175"/>
      <c r="I446" s="175"/>
      <c r="J446" s="187"/>
      <c r="K446" s="187"/>
      <c r="L446" s="214"/>
      <c r="M446" s="208"/>
      <c r="N446" s="185"/>
      <c r="O446" s="183"/>
      <c r="P446" s="183"/>
    </row>
    <row r="447" spans="1:16" s="147" customFormat="1" ht="18.75">
      <c r="A447" s="261"/>
      <c r="B447" s="175"/>
      <c r="C447" s="187"/>
      <c r="D447" s="188"/>
      <c r="E447" s="185"/>
      <c r="F447" s="186"/>
      <c r="G447" s="175"/>
      <c r="H447" s="175"/>
      <c r="I447" s="175"/>
      <c r="J447" s="187"/>
      <c r="K447" s="187"/>
      <c r="L447" s="214"/>
      <c r="M447" s="208"/>
      <c r="N447" s="185"/>
      <c r="O447" s="183"/>
      <c r="P447" s="183"/>
    </row>
    <row r="448" spans="1:16" s="147" customFormat="1" ht="18.75">
      <c r="A448" s="261"/>
      <c r="B448" s="175"/>
      <c r="C448" s="187"/>
      <c r="D448" s="188"/>
      <c r="E448" s="185"/>
      <c r="F448" s="186"/>
      <c r="G448" s="175"/>
      <c r="H448" s="175"/>
      <c r="I448" s="175"/>
      <c r="J448" s="187"/>
      <c r="K448" s="187"/>
      <c r="L448" s="214"/>
      <c r="M448" s="208"/>
      <c r="N448" s="185"/>
      <c r="O448" s="183"/>
      <c r="P448" s="183"/>
    </row>
    <row r="449" spans="1:16" s="147" customFormat="1" ht="18.75">
      <c r="A449" s="261"/>
      <c r="B449" s="175"/>
      <c r="C449" s="187"/>
      <c r="D449" s="188"/>
      <c r="E449" s="185"/>
      <c r="F449" s="186"/>
      <c r="G449" s="175"/>
      <c r="H449" s="175"/>
      <c r="I449" s="175"/>
      <c r="J449" s="187"/>
      <c r="K449" s="187"/>
      <c r="L449" s="214"/>
      <c r="M449" s="208"/>
      <c r="N449" s="185"/>
      <c r="O449" s="183"/>
      <c r="P449" s="183"/>
    </row>
    <row r="450" spans="1:16" s="147" customFormat="1" ht="18.75">
      <c r="A450" s="261"/>
      <c r="B450" s="175"/>
      <c r="C450" s="187"/>
      <c r="D450" s="188"/>
      <c r="E450" s="185"/>
      <c r="F450" s="186"/>
      <c r="G450" s="175"/>
      <c r="H450" s="175"/>
      <c r="I450" s="175"/>
      <c r="J450" s="187"/>
      <c r="K450" s="187"/>
      <c r="L450" s="214"/>
      <c r="M450" s="208"/>
      <c r="N450" s="185"/>
      <c r="O450" s="183"/>
      <c r="P450" s="183"/>
    </row>
    <row r="451" spans="1:16" s="147" customFormat="1" ht="18.75">
      <c r="A451" s="261"/>
      <c r="B451" s="175"/>
      <c r="C451" s="187"/>
      <c r="D451" s="188"/>
      <c r="E451" s="185"/>
      <c r="F451" s="186"/>
      <c r="G451" s="175"/>
      <c r="H451" s="175"/>
      <c r="I451" s="175"/>
      <c r="J451" s="187"/>
      <c r="K451" s="187"/>
      <c r="L451" s="214"/>
      <c r="M451" s="208"/>
      <c r="N451" s="185"/>
      <c r="O451" s="183"/>
      <c r="P451" s="183"/>
    </row>
    <row r="452" spans="1:16" s="147" customFormat="1" ht="18.75">
      <c r="A452" s="261"/>
      <c r="B452" s="175"/>
      <c r="C452" s="187"/>
      <c r="D452" s="188"/>
      <c r="E452" s="185"/>
      <c r="F452" s="186"/>
      <c r="G452" s="175"/>
      <c r="H452" s="175"/>
      <c r="I452" s="175"/>
      <c r="J452" s="187"/>
      <c r="K452" s="187"/>
      <c r="L452" s="214"/>
      <c r="M452" s="208"/>
      <c r="N452" s="185"/>
      <c r="O452" s="183"/>
      <c r="P452" s="183"/>
    </row>
    <row r="453" spans="1:16" s="147" customFormat="1" ht="18.75">
      <c r="A453" s="261"/>
      <c r="B453" s="175"/>
      <c r="C453" s="187"/>
      <c r="D453" s="188"/>
      <c r="E453" s="185"/>
      <c r="F453" s="186"/>
      <c r="G453" s="175"/>
      <c r="H453" s="175"/>
      <c r="I453" s="175"/>
      <c r="J453" s="187"/>
      <c r="K453" s="187"/>
      <c r="L453" s="214"/>
      <c r="M453" s="208"/>
      <c r="N453" s="185"/>
      <c r="O453" s="183"/>
      <c r="P453" s="183"/>
    </row>
    <row r="454" spans="1:16" s="147" customFormat="1" ht="18.75">
      <c r="A454" s="261"/>
      <c r="B454" s="175"/>
      <c r="C454" s="187"/>
      <c r="D454" s="188"/>
      <c r="E454" s="185"/>
      <c r="F454" s="186"/>
      <c r="G454" s="175"/>
      <c r="H454" s="175"/>
      <c r="I454" s="175"/>
      <c r="J454" s="187"/>
      <c r="K454" s="187"/>
      <c r="L454" s="214"/>
      <c r="M454" s="208"/>
      <c r="N454" s="185"/>
      <c r="O454" s="183"/>
      <c r="P454" s="183"/>
    </row>
    <row r="455" spans="1:16" s="147" customFormat="1" ht="18.75">
      <c r="A455" s="261"/>
      <c r="B455" s="175"/>
      <c r="C455" s="187"/>
      <c r="D455" s="188"/>
      <c r="E455" s="185"/>
      <c r="F455" s="186"/>
      <c r="G455" s="175"/>
      <c r="H455" s="175"/>
      <c r="I455" s="175"/>
      <c r="J455" s="187"/>
      <c r="K455" s="187"/>
      <c r="L455" s="214"/>
      <c r="M455" s="208"/>
      <c r="N455" s="185"/>
      <c r="O455" s="183"/>
      <c r="P455" s="183"/>
    </row>
    <row r="456" spans="1:16" s="147" customFormat="1" ht="18.75">
      <c r="A456" s="261"/>
      <c r="B456" s="175"/>
      <c r="C456" s="187"/>
      <c r="D456" s="188"/>
      <c r="E456" s="185"/>
      <c r="F456" s="186"/>
      <c r="G456" s="175"/>
      <c r="H456" s="175"/>
      <c r="I456" s="175"/>
      <c r="J456" s="187"/>
      <c r="K456" s="187"/>
      <c r="L456" s="214"/>
      <c r="M456" s="208"/>
      <c r="N456" s="185"/>
      <c r="O456" s="183"/>
      <c r="P456" s="183"/>
    </row>
    <row r="457" spans="1:16" s="147" customFormat="1" ht="18.75">
      <c r="A457" s="261"/>
      <c r="B457" s="175"/>
      <c r="C457" s="187"/>
      <c r="D457" s="188"/>
      <c r="E457" s="185"/>
      <c r="F457" s="186"/>
      <c r="G457" s="175"/>
      <c r="H457" s="175"/>
      <c r="I457" s="175"/>
      <c r="J457" s="187"/>
      <c r="K457" s="187"/>
      <c r="L457" s="214"/>
      <c r="M457" s="208"/>
      <c r="N457" s="185"/>
      <c r="O457" s="183"/>
      <c r="P457" s="183"/>
    </row>
    <row r="458" spans="1:16" s="147" customFormat="1" ht="18.75">
      <c r="A458" s="261"/>
      <c r="B458" s="175"/>
      <c r="C458" s="187"/>
      <c r="D458" s="188"/>
      <c r="E458" s="185"/>
      <c r="F458" s="186"/>
      <c r="G458" s="175"/>
      <c r="H458" s="175"/>
      <c r="I458" s="175"/>
      <c r="J458" s="187"/>
      <c r="K458" s="187"/>
      <c r="L458" s="214"/>
      <c r="M458" s="208"/>
      <c r="N458" s="185"/>
      <c r="O458" s="183"/>
      <c r="P458" s="183"/>
    </row>
    <row r="459" spans="1:16" s="147" customFormat="1" ht="18.75">
      <c r="A459" s="261"/>
      <c r="B459" s="175"/>
      <c r="C459" s="187"/>
      <c r="D459" s="188"/>
      <c r="E459" s="185"/>
      <c r="F459" s="186"/>
      <c r="G459" s="175"/>
      <c r="H459" s="175"/>
      <c r="I459" s="175"/>
      <c r="J459" s="187"/>
      <c r="K459" s="187"/>
      <c r="L459" s="214"/>
      <c r="M459" s="208"/>
      <c r="N459" s="185"/>
      <c r="O459" s="183"/>
      <c r="P459" s="183"/>
    </row>
    <row r="460" spans="1:16" s="147" customFormat="1" ht="18.75">
      <c r="A460" s="261"/>
      <c r="B460" s="175"/>
      <c r="C460" s="187"/>
      <c r="D460" s="188"/>
      <c r="E460" s="185"/>
      <c r="F460" s="186"/>
      <c r="G460" s="175"/>
      <c r="H460" s="175"/>
      <c r="I460" s="175"/>
      <c r="J460" s="187"/>
      <c r="K460" s="187"/>
      <c r="L460" s="214"/>
      <c r="M460" s="208"/>
      <c r="N460" s="185"/>
      <c r="O460" s="183"/>
      <c r="P460" s="183"/>
    </row>
    <row r="461" spans="1:16" s="147" customFormat="1" ht="18.75">
      <c r="A461" s="261"/>
      <c r="B461" s="175"/>
      <c r="C461" s="187"/>
      <c r="D461" s="188"/>
      <c r="E461" s="185"/>
      <c r="F461" s="186"/>
      <c r="G461" s="175"/>
      <c r="H461" s="175"/>
      <c r="I461" s="175"/>
      <c r="J461" s="187"/>
      <c r="K461" s="187"/>
      <c r="L461" s="214"/>
      <c r="M461" s="208"/>
      <c r="N461" s="185"/>
      <c r="O461" s="183"/>
      <c r="P461" s="183"/>
    </row>
    <row r="462" spans="1:16" s="147" customFormat="1" ht="18.75">
      <c r="A462" s="261"/>
      <c r="B462" s="175"/>
      <c r="C462" s="187"/>
      <c r="D462" s="188"/>
      <c r="E462" s="185"/>
      <c r="F462" s="186"/>
      <c r="G462" s="175"/>
      <c r="H462" s="175"/>
      <c r="I462" s="175"/>
      <c r="J462" s="187"/>
      <c r="K462" s="187"/>
      <c r="L462" s="214"/>
      <c r="M462" s="208"/>
      <c r="N462" s="185"/>
      <c r="O462" s="183"/>
      <c r="P462" s="183"/>
    </row>
    <row r="463" spans="1:16" s="147" customFormat="1" ht="18.75">
      <c r="A463" s="261"/>
      <c r="B463" s="175"/>
      <c r="C463" s="187"/>
      <c r="D463" s="188"/>
      <c r="E463" s="185"/>
      <c r="F463" s="186"/>
      <c r="G463" s="175"/>
      <c r="H463" s="175"/>
      <c r="I463" s="175"/>
      <c r="J463" s="187"/>
      <c r="K463" s="187"/>
      <c r="L463" s="214"/>
      <c r="M463" s="208"/>
      <c r="N463" s="185"/>
      <c r="O463" s="183"/>
      <c r="P463" s="183"/>
    </row>
    <row r="464" spans="1:16" s="147" customFormat="1" ht="18.75">
      <c r="A464" s="261"/>
      <c r="B464" s="175"/>
      <c r="C464" s="187"/>
      <c r="D464" s="188"/>
      <c r="E464" s="185"/>
      <c r="F464" s="186"/>
      <c r="G464" s="175"/>
      <c r="H464" s="175"/>
      <c r="I464" s="175"/>
      <c r="J464" s="187"/>
      <c r="K464" s="187"/>
      <c r="L464" s="214"/>
      <c r="M464" s="208"/>
      <c r="N464" s="185"/>
      <c r="O464" s="183"/>
      <c r="P464" s="183"/>
    </row>
    <row r="465" spans="1:16" s="147" customFormat="1" ht="18.75">
      <c r="A465" s="261"/>
      <c r="B465" s="175"/>
      <c r="C465" s="187"/>
      <c r="D465" s="188"/>
      <c r="E465" s="185"/>
      <c r="F465" s="186"/>
      <c r="G465" s="175"/>
      <c r="H465" s="175"/>
      <c r="I465" s="175"/>
      <c r="J465" s="187"/>
      <c r="K465" s="187"/>
      <c r="L465" s="214"/>
      <c r="M465" s="208"/>
      <c r="N465" s="185"/>
      <c r="O465" s="183"/>
      <c r="P465" s="183"/>
    </row>
    <row r="466" spans="1:16" s="147" customFormat="1" ht="18.75">
      <c r="A466" s="261"/>
      <c r="B466" s="175"/>
      <c r="C466" s="187"/>
      <c r="D466" s="188"/>
      <c r="E466" s="185"/>
      <c r="F466" s="186"/>
      <c r="G466" s="175"/>
      <c r="H466" s="175"/>
      <c r="I466" s="175"/>
      <c r="J466" s="187"/>
      <c r="K466" s="187"/>
      <c r="L466" s="214"/>
      <c r="M466" s="208"/>
      <c r="N466" s="185"/>
      <c r="O466" s="183"/>
      <c r="P466" s="183"/>
    </row>
    <row r="467" spans="1:16" s="147" customFormat="1" ht="18.75">
      <c r="A467" s="261"/>
      <c r="B467" s="175"/>
      <c r="C467" s="187"/>
      <c r="D467" s="188"/>
      <c r="E467" s="185"/>
      <c r="F467" s="186"/>
      <c r="G467" s="175"/>
      <c r="H467" s="175"/>
      <c r="I467" s="175"/>
      <c r="J467" s="187"/>
      <c r="K467" s="187"/>
      <c r="L467" s="214"/>
      <c r="M467" s="208"/>
      <c r="N467" s="185"/>
      <c r="O467" s="183"/>
      <c r="P467" s="183"/>
    </row>
    <row r="468" spans="1:16" s="147" customFormat="1" ht="18.75">
      <c r="A468" s="261"/>
      <c r="B468" s="175"/>
      <c r="C468" s="187"/>
      <c r="D468" s="188"/>
      <c r="E468" s="185"/>
      <c r="F468" s="186"/>
      <c r="G468" s="175"/>
      <c r="H468" s="175"/>
      <c r="I468" s="175"/>
      <c r="J468" s="187"/>
      <c r="K468" s="187"/>
      <c r="L468" s="214"/>
      <c r="M468" s="208"/>
      <c r="N468" s="185"/>
      <c r="O468" s="183"/>
      <c r="P468" s="183"/>
    </row>
    <row r="469" spans="1:16" s="147" customFormat="1" ht="18.75">
      <c r="A469" s="261"/>
      <c r="B469" s="175"/>
      <c r="C469" s="187"/>
      <c r="D469" s="188"/>
      <c r="E469" s="185"/>
      <c r="F469" s="186"/>
      <c r="G469" s="175"/>
      <c r="H469" s="175"/>
      <c r="I469" s="175"/>
      <c r="J469" s="187"/>
      <c r="K469" s="187"/>
      <c r="L469" s="214"/>
      <c r="M469" s="208"/>
      <c r="N469" s="185"/>
      <c r="O469" s="183"/>
      <c r="P469" s="183"/>
    </row>
    <row r="470" spans="1:16" s="147" customFormat="1" ht="18.75">
      <c r="A470" s="261"/>
      <c r="B470" s="175"/>
      <c r="C470" s="187"/>
      <c r="D470" s="188"/>
      <c r="E470" s="185"/>
      <c r="F470" s="186"/>
      <c r="G470" s="175"/>
      <c r="H470" s="175"/>
      <c r="I470" s="175"/>
      <c r="J470" s="187"/>
      <c r="K470" s="187"/>
      <c r="L470" s="214"/>
      <c r="M470" s="208"/>
      <c r="N470" s="185"/>
      <c r="O470" s="183"/>
      <c r="P470" s="183"/>
    </row>
    <row r="471" spans="1:16" s="147" customFormat="1" ht="18.75">
      <c r="A471" s="261"/>
      <c r="B471" s="175"/>
      <c r="C471" s="187"/>
      <c r="D471" s="188"/>
      <c r="E471" s="185"/>
      <c r="F471" s="186"/>
      <c r="G471" s="175"/>
      <c r="H471" s="175"/>
      <c r="I471" s="175"/>
      <c r="J471" s="187"/>
      <c r="K471" s="187"/>
      <c r="L471" s="214"/>
      <c r="M471" s="208"/>
      <c r="N471" s="185"/>
      <c r="O471" s="183"/>
      <c r="P471" s="183"/>
    </row>
    <row r="472" spans="1:16" s="147" customFormat="1" ht="18.75">
      <c r="A472" s="261"/>
      <c r="B472" s="175"/>
      <c r="C472" s="187"/>
      <c r="D472" s="188"/>
      <c r="E472" s="185"/>
      <c r="F472" s="186"/>
      <c r="G472" s="175"/>
      <c r="H472" s="175"/>
      <c r="I472" s="175"/>
      <c r="J472" s="187"/>
      <c r="K472" s="187"/>
      <c r="L472" s="214"/>
      <c r="M472" s="208"/>
      <c r="N472" s="185"/>
      <c r="O472" s="183"/>
      <c r="P472" s="183"/>
    </row>
    <row r="473" spans="1:16" s="147" customFormat="1" ht="18.75">
      <c r="A473" s="261"/>
      <c r="B473" s="175"/>
      <c r="C473" s="187"/>
      <c r="D473" s="188"/>
      <c r="E473" s="185"/>
      <c r="F473" s="186"/>
      <c r="G473" s="175"/>
      <c r="H473" s="175"/>
      <c r="I473" s="175"/>
      <c r="J473" s="187"/>
      <c r="K473" s="187"/>
      <c r="L473" s="214"/>
      <c r="M473" s="208"/>
      <c r="N473" s="185"/>
      <c r="O473" s="183"/>
      <c r="P473" s="183"/>
    </row>
    <row r="474" spans="1:16" s="147" customFormat="1" ht="18.75">
      <c r="A474" s="261"/>
      <c r="B474" s="175"/>
      <c r="C474" s="187"/>
      <c r="D474" s="188"/>
      <c r="E474" s="185"/>
      <c r="F474" s="186"/>
      <c r="G474" s="175"/>
      <c r="H474" s="175"/>
      <c r="I474" s="175"/>
      <c r="J474" s="187"/>
      <c r="K474" s="187"/>
      <c r="L474" s="214"/>
      <c r="M474" s="208"/>
      <c r="N474" s="185"/>
      <c r="O474" s="183"/>
      <c r="P474" s="183"/>
    </row>
    <row r="475" spans="1:16" s="147" customFormat="1" ht="18.75">
      <c r="A475" s="261"/>
      <c r="B475" s="175"/>
      <c r="C475" s="187"/>
      <c r="D475" s="188"/>
      <c r="E475" s="185"/>
      <c r="F475" s="186"/>
      <c r="G475" s="175"/>
      <c r="H475" s="175"/>
      <c r="I475" s="175"/>
      <c r="J475" s="187"/>
      <c r="K475" s="187"/>
      <c r="L475" s="214"/>
      <c r="M475" s="208"/>
      <c r="N475" s="185"/>
      <c r="O475" s="183"/>
      <c r="P475" s="183"/>
    </row>
    <row r="476" spans="1:16" s="147" customFormat="1" ht="18.75">
      <c r="A476" s="261"/>
      <c r="B476" s="175"/>
      <c r="C476" s="187"/>
      <c r="D476" s="188"/>
      <c r="E476" s="185"/>
      <c r="F476" s="186"/>
      <c r="G476" s="175"/>
      <c r="H476" s="175"/>
      <c r="I476" s="175"/>
      <c r="J476" s="187"/>
      <c r="K476" s="187"/>
      <c r="L476" s="214"/>
      <c r="M476" s="208"/>
      <c r="N476" s="185"/>
      <c r="O476" s="183"/>
      <c r="P476" s="183"/>
    </row>
    <row r="477" spans="1:16" s="147" customFormat="1" ht="18.75">
      <c r="A477" s="261"/>
      <c r="B477" s="175"/>
      <c r="C477" s="187"/>
      <c r="D477" s="188"/>
      <c r="E477" s="185"/>
      <c r="F477" s="186"/>
      <c r="G477" s="175"/>
      <c r="H477" s="175"/>
      <c r="I477" s="175"/>
      <c r="J477" s="187"/>
      <c r="K477" s="187"/>
      <c r="L477" s="214"/>
      <c r="M477" s="208"/>
      <c r="N477" s="185"/>
      <c r="O477" s="183"/>
      <c r="P477" s="183"/>
    </row>
    <row r="478" spans="1:16" s="147" customFormat="1" ht="18.75">
      <c r="A478" s="261"/>
      <c r="B478" s="175"/>
      <c r="C478" s="187"/>
      <c r="D478" s="188"/>
      <c r="E478" s="185"/>
      <c r="F478" s="186"/>
      <c r="G478" s="175"/>
      <c r="H478" s="175"/>
      <c r="I478" s="175"/>
      <c r="J478" s="187"/>
      <c r="K478" s="187"/>
      <c r="L478" s="214"/>
      <c r="M478" s="208"/>
      <c r="N478" s="185"/>
      <c r="O478" s="183"/>
      <c r="P478" s="183"/>
    </row>
    <row r="479" spans="1:16" s="147" customFormat="1" ht="18.75">
      <c r="A479" s="261"/>
      <c r="B479" s="175"/>
      <c r="C479" s="187"/>
      <c r="D479" s="188"/>
      <c r="E479" s="185"/>
      <c r="F479" s="186"/>
      <c r="G479" s="175"/>
      <c r="H479" s="175"/>
      <c r="I479" s="175"/>
      <c r="J479" s="187"/>
      <c r="K479" s="187"/>
      <c r="L479" s="214"/>
      <c r="M479" s="208"/>
      <c r="N479" s="185"/>
      <c r="O479" s="183"/>
      <c r="P479" s="183"/>
    </row>
    <row r="480" spans="1:16" s="147" customFormat="1" ht="18.75">
      <c r="A480" s="261"/>
      <c r="B480" s="175"/>
      <c r="C480" s="187"/>
      <c r="D480" s="188"/>
      <c r="E480" s="185"/>
      <c r="F480" s="186"/>
      <c r="G480" s="175"/>
      <c r="H480" s="175"/>
      <c r="I480" s="175"/>
      <c r="J480" s="187"/>
      <c r="K480" s="187"/>
      <c r="L480" s="214"/>
      <c r="M480" s="208"/>
      <c r="N480" s="185"/>
      <c r="O480" s="183"/>
      <c r="P480" s="183"/>
    </row>
    <row r="481" spans="1:16" s="147" customFormat="1" ht="18.75">
      <c r="A481" s="261"/>
      <c r="B481" s="175"/>
      <c r="C481" s="187"/>
      <c r="D481" s="188"/>
      <c r="E481" s="185"/>
      <c r="F481" s="186"/>
      <c r="G481" s="175"/>
      <c r="H481" s="175"/>
      <c r="I481" s="175"/>
      <c r="J481" s="187"/>
      <c r="K481" s="187"/>
      <c r="L481" s="214"/>
      <c r="M481" s="208"/>
      <c r="N481" s="185"/>
      <c r="O481" s="183"/>
      <c r="P481" s="183"/>
    </row>
    <row r="482" spans="1:16" s="147" customFormat="1" ht="18.75">
      <c r="A482" s="261"/>
      <c r="B482" s="175"/>
      <c r="C482" s="187"/>
      <c r="D482" s="188"/>
      <c r="E482" s="185"/>
      <c r="F482" s="186"/>
      <c r="G482" s="175"/>
      <c r="H482" s="175"/>
      <c r="I482" s="175"/>
      <c r="J482" s="187"/>
      <c r="K482" s="187"/>
      <c r="L482" s="214"/>
      <c r="M482" s="208"/>
      <c r="N482" s="185"/>
      <c r="O482" s="183"/>
      <c r="P482" s="183"/>
    </row>
    <row r="483" spans="1:16" s="147" customFormat="1" ht="18.75">
      <c r="A483" s="261"/>
      <c r="B483" s="175"/>
      <c r="C483" s="187"/>
      <c r="D483" s="188"/>
      <c r="E483" s="185"/>
      <c r="F483" s="186"/>
      <c r="G483" s="175"/>
      <c r="H483" s="175"/>
      <c r="I483" s="175"/>
      <c r="J483" s="187"/>
      <c r="K483" s="187"/>
      <c r="L483" s="214"/>
      <c r="M483" s="208"/>
      <c r="N483" s="185"/>
      <c r="O483" s="183"/>
      <c r="P483" s="183"/>
    </row>
    <row r="484" spans="1:16" s="147" customFormat="1" ht="18.75">
      <c r="A484" s="261"/>
      <c r="B484" s="175"/>
      <c r="C484" s="187"/>
      <c r="D484" s="188"/>
      <c r="E484" s="185"/>
      <c r="F484" s="186"/>
      <c r="G484" s="175"/>
      <c r="H484" s="175"/>
      <c r="I484" s="175"/>
      <c r="J484" s="187"/>
      <c r="K484" s="187"/>
      <c r="L484" s="214"/>
      <c r="M484" s="208"/>
      <c r="N484" s="185"/>
      <c r="O484" s="183"/>
      <c r="P484" s="183"/>
    </row>
    <row r="485" spans="1:16" s="147" customFormat="1" ht="18.75">
      <c r="A485" s="261"/>
      <c r="B485" s="175"/>
      <c r="C485" s="187"/>
      <c r="D485" s="188"/>
      <c r="E485" s="185"/>
      <c r="F485" s="186"/>
      <c r="G485" s="175"/>
      <c r="H485" s="175"/>
      <c r="I485" s="175"/>
      <c r="J485" s="187"/>
      <c r="K485" s="187"/>
      <c r="L485" s="214"/>
      <c r="M485" s="208"/>
      <c r="N485" s="185"/>
      <c r="O485" s="183"/>
      <c r="P485" s="183"/>
    </row>
    <row r="486" spans="1:16" s="147" customFormat="1" ht="18.75">
      <c r="A486" s="261"/>
      <c r="B486" s="175"/>
      <c r="C486" s="187"/>
      <c r="D486" s="188"/>
      <c r="E486" s="185"/>
      <c r="F486" s="186"/>
      <c r="G486" s="175"/>
      <c r="H486" s="175"/>
      <c r="I486" s="175"/>
      <c r="J486" s="187"/>
      <c r="K486" s="187"/>
      <c r="L486" s="214"/>
      <c r="M486" s="208"/>
      <c r="N486" s="185"/>
      <c r="O486" s="183"/>
      <c r="P486" s="183"/>
    </row>
    <row r="487" spans="1:16" s="147" customFormat="1" ht="18.75">
      <c r="A487" s="261"/>
      <c r="B487" s="175"/>
      <c r="C487" s="187"/>
      <c r="D487" s="188"/>
      <c r="E487" s="185"/>
      <c r="F487" s="186"/>
      <c r="G487" s="175"/>
      <c r="H487" s="175"/>
      <c r="I487" s="175"/>
      <c r="J487" s="187"/>
      <c r="K487" s="187"/>
      <c r="L487" s="214"/>
      <c r="M487" s="208"/>
      <c r="N487" s="185"/>
      <c r="O487" s="183"/>
      <c r="P487" s="183"/>
    </row>
    <row r="488" spans="1:16" s="147" customFormat="1" ht="18.75">
      <c r="A488" s="261"/>
      <c r="B488" s="175"/>
      <c r="C488" s="187"/>
      <c r="D488" s="188"/>
      <c r="E488" s="185"/>
      <c r="F488" s="186"/>
      <c r="G488" s="175"/>
      <c r="H488" s="175"/>
      <c r="I488" s="175"/>
      <c r="J488" s="187"/>
      <c r="K488" s="187"/>
      <c r="L488" s="214"/>
      <c r="M488" s="208"/>
      <c r="N488" s="185"/>
      <c r="O488" s="183"/>
      <c r="P488" s="183"/>
    </row>
    <row r="489" spans="1:16" s="147" customFormat="1" ht="18.75">
      <c r="A489" s="261"/>
      <c r="B489" s="175"/>
      <c r="C489" s="187"/>
      <c r="D489" s="188"/>
      <c r="E489" s="185"/>
      <c r="F489" s="186"/>
      <c r="G489" s="175"/>
      <c r="H489" s="175"/>
      <c r="I489" s="175"/>
      <c r="J489" s="187"/>
      <c r="K489" s="187"/>
      <c r="L489" s="214"/>
      <c r="M489" s="208"/>
      <c r="N489" s="185"/>
      <c r="O489" s="183"/>
      <c r="P489" s="183"/>
    </row>
    <row r="490" spans="1:16" s="147" customFormat="1" ht="18.75">
      <c r="A490" s="261"/>
      <c r="B490" s="175"/>
      <c r="C490" s="187"/>
      <c r="D490" s="188"/>
      <c r="E490" s="185"/>
      <c r="F490" s="186"/>
      <c r="G490" s="175"/>
      <c r="H490" s="175"/>
      <c r="I490" s="175"/>
      <c r="J490" s="187"/>
      <c r="K490" s="187"/>
      <c r="L490" s="214"/>
      <c r="M490" s="208"/>
      <c r="N490" s="185"/>
      <c r="O490" s="183"/>
      <c r="P490" s="183"/>
    </row>
    <row r="491" spans="1:16" s="147" customFormat="1" ht="18.75">
      <c r="A491" s="261"/>
      <c r="B491" s="175"/>
      <c r="C491" s="187"/>
      <c r="D491" s="188"/>
      <c r="E491" s="185"/>
      <c r="F491" s="186"/>
      <c r="G491" s="175"/>
      <c r="H491" s="175"/>
      <c r="I491" s="175"/>
      <c r="J491" s="187"/>
      <c r="K491" s="187"/>
      <c r="L491" s="214"/>
      <c r="M491" s="208"/>
      <c r="N491" s="185"/>
      <c r="O491" s="183"/>
      <c r="P491" s="183"/>
    </row>
    <row r="492" spans="1:16" s="147" customFormat="1" ht="18.75">
      <c r="A492" s="261"/>
      <c r="B492" s="175"/>
      <c r="C492" s="187"/>
      <c r="D492" s="188"/>
      <c r="E492" s="185"/>
      <c r="F492" s="186"/>
      <c r="G492" s="175"/>
      <c r="H492" s="175"/>
      <c r="I492" s="175"/>
      <c r="J492" s="187"/>
      <c r="K492" s="187"/>
      <c r="L492" s="214"/>
      <c r="M492" s="209"/>
      <c r="N492" s="209"/>
      <c r="O492" s="209"/>
      <c r="P492" s="209"/>
    </row>
    <row r="493" spans="1:16" s="147" customFormat="1" ht="18.75">
      <c r="A493" s="261"/>
      <c r="B493" s="175"/>
      <c r="C493" s="187"/>
      <c r="D493" s="188"/>
      <c r="E493" s="185"/>
      <c r="F493" s="186"/>
      <c r="G493" s="175"/>
      <c r="H493" s="175"/>
      <c r="I493" s="175"/>
      <c r="J493" s="187"/>
      <c r="K493" s="187"/>
      <c r="L493" s="214"/>
      <c r="M493" s="209"/>
      <c r="N493" s="209"/>
      <c r="O493" s="209"/>
      <c r="P493" s="209"/>
    </row>
    <row r="494" spans="1:16" s="147" customFormat="1" ht="18.75">
      <c r="A494" s="261"/>
      <c r="B494" s="175"/>
      <c r="C494" s="187"/>
      <c r="D494" s="188"/>
      <c r="E494" s="185"/>
      <c r="F494" s="186"/>
      <c r="G494" s="175"/>
      <c r="H494" s="175"/>
      <c r="I494" s="175"/>
      <c r="J494" s="187"/>
      <c r="K494" s="187"/>
      <c r="L494" s="214"/>
      <c r="M494" s="209"/>
      <c r="N494" s="209"/>
      <c r="O494" s="209"/>
      <c r="P494" s="209"/>
    </row>
    <row r="495" spans="1:16" s="147" customFormat="1" ht="18.75">
      <c r="A495" s="261"/>
      <c r="B495" s="175"/>
      <c r="C495" s="187"/>
      <c r="D495" s="188"/>
      <c r="E495" s="185"/>
      <c r="F495" s="186"/>
      <c r="G495" s="175"/>
      <c r="H495" s="175"/>
      <c r="I495" s="175"/>
      <c r="J495" s="187"/>
      <c r="K495" s="187"/>
      <c r="L495" s="214"/>
      <c r="M495" s="209"/>
      <c r="N495" s="209"/>
      <c r="O495" s="209"/>
      <c r="P495" s="209"/>
    </row>
    <row r="496" spans="1:16" s="147" customFormat="1" ht="18.75">
      <c r="A496" s="261"/>
      <c r="B496" s="175"/>
      <c r="C496" s="187"/>
      <c r="D496" s="188"/>
      <c r="E496" s="185"/>
      <c r="F496" s="186"/>
      <c r="G496" s="175"/>
      <c r="H496" s="175"/>
      <c r="I496" s="175"/>
      <c r="J496" s="187"/>
      <c r="K496" s="187"/>
      <c r="L496" s="214"/>
      <c r="M496" s="209"/>
      <c r="N496" s="209"/>
      <c r="O496" s="209"/>
      <c r="P496" s="209"/>
    </row>
    <row r="497" spans="1:16" s="147" customFormat="1" ht="18.75">
      <c r="A497" s="261"/>
      <c r="B497" s="175"/>
      <c r="C497" s="187"/>
      <c r="D497" s="188"/>
      <c r="E497" s="185"/>
      <c r="F497" s="186"/>
      <c r="G497" s="175"/>
      <c r="H497" s="175"/>
      <c r="I497" s="175"/>
      <c r="J497" s="187"/>
      <c r="K497" s="187"/>
      <c r="L497" s="214"/>
      <c r="M497" s="209"/>
      <c r="N497" s="209"/>
      <c r="O497" s="209"/>
      <c r="P497" s="209"/>
    </row>
    <row r="498" spans="1:16" s="147" customFormat="1" ht="18.75">
      <c r="A498" s="261"/>
      <c r="B498" s="175"/>
      <c r="C498" s="187"/>
      <c r="D498" s="188"/>
      <c r="E498" s="185"/>
      <c r="F498" s="186"/>
      <c r="G498" s="175"/>
      <c r="H498" s="175"/>
      <c r="I498" s="175"/>
      <c r="J498" s="187"/>
      <c r="K498" s="187"/>
      <c r="L498" s="214"/>
      <c r="M498" s="209"/>
      <c r="N498" s="209"/>
      <c r="O498" s="209"/>
      <c r="P498" s="209"/>
    </row>
    <row r="499" spans="1:16" s="147" customFormat="1" ht="18.75">
      <c r="A499" s="261"/>
      <c r="B499" s="175"/>
      <c r="C499" s="187"/>
      <c r="D499" s="188"/>
      <c r="E499" s="185"/>
      <c r="F499" s="186"/>
      <c r="G499" s="175"/>
      <c r="H499" s="175"/>
      <c r="I499" s="175"/>
      <c r="J499" s="187"/>
      <c r="K499" s="187"/>
      <c r="L499" s="214"/>
      <c r="M499" s="209"/>
      <c r="N499" s="209"/>
      <c r="O499" s="209"/>
      <c r="P499" s="209"/>
    </row>
    <row r="500" spans="1:16" s="147" customFormat="1" ht="18.75">
      <c r="A500" s="261"/>
      <c r="B500" s="175"/>
      <c r="C500" s="187"/>
      <c r="D500" s="188"/>
      <c r="E500" s="185"/>
      <c r="F500" s="186"/>
      <c r="G500" s="175"/>
      <c r="H500" s="175"/>
      <c r="I500" s="175"/>
      <c r="J500" s="187"/>
      <c r="K500" s="187"/>
      <c r="L500" s="214"/>
      <c r="M500" s="209"/>
      <c r="N500" s="209"/>
      <c r="O500" s="209"/>
      <c r="P500" s="209"/>
    </row>
    <row r="501" spans="1:16" s="147" customFormat="1" ht="18.75">
      <c r="A501" s="261"/>
      <c r="B501" s="175"/>
      <c r="C501" s="187"/>
      <c r="D501" s="188"/>
      <c r="E501" s="185"/>
      <c r="F501" s="186"/>
      <c r="G501" s="175"/>
      <c r="H501" s="175"/>
      <c r="I501" s="175"/>
      <c r="J501" s="187"/>
      <c r="K501" s="187"/>
      <c r="L501" s="214"/>
      <c r="M501" s="209"/>
      <c r="N501" s="209"/>
      <c r="O501" s="209"/>
      <c r="P501" s="209"/>
    </row>
    <row r="502" spans="1:16" s="147" customFormat="1" ht="18.75">
      <c r="A502" s="261"/>
      <c r="B502" s="175"/>
      <c r="C502" s="187"/>
      <c r="D502" s="188"/>
      <c r="E502" s="185"/>
      <c r="F502" s="186"/>
      <c r="G502" s="175"/>
      <c r="H502" s="175"/>
      <c r="I502" s="175"/>
      <c r="J502" s="187"/>
      <c r="K502" s="187"/>
      <c r="L502" s="214"/>
      <c r="M502" s="209"/>
      <c r="N502" s="209"/>
      <c r="O502" s="209"/>
      <c r="P502" s="209"/>
    </row>
    <row r="503" spans="1:16" s="147" customFormat="1" ht="18.75">
      <c r="A503" s="261"/>
      <c r="B503" s="175"/>
      <c r="C503" s="187"/>
      <c r="D503" s="188"/>
      <c r="E503" s="185"/>
      <c r="F503" s="186"/>
      <c r="G503" s="175"/>
      <c r="H503" s="175"/>
      <c r="I503" s="175"/>
      <c r="J503" s="187"/>
      <c r="K503" s="187"/>
      <c r="L503" s="214"/>
      <c r="M503" s="209"/>
      <c r="N503" s="209"/>
      <c r="O503" s="209"/>
      <c r="P503" s="209"/>
    </row>
    <row r="504" spans="1:16" s="147" customFormat="1" ht="18.75">
      <c r="A504" s="261"/>
      <c r="B504" s="175"/>
      <c r="C504" s="187"/>
      <c r="D504" s="188"/>
      <c r="E504" s="185"/>
      <c r="F504" s="186"/>
      <c r="G504" s="175"/>
      <c r="H504" s="175"/>
      <c r="I504" s="175"/>
      <c r="J504" s="187"/>
      <c r="K504" s="187"/>
      <c r="L504" s="214"/>
      <c r="M504" s="209"/>
      <c r="N504" s="209"/>
      <c r="O504" s="209"/>
      <c r="P504" s="209"/>
    </row>
    <row r="505" spans="1:16" s="147" customFormat="1" ht="18.75">
      <c r="A505" s="261"/>
      <c r="B505" s="175"/>
      <c r="C505" s="187"/>
      <c r="D505" s="188"/>
      <c r="E505" s="185"/>
      <c r="F505" s="186"/>
      <c r="G505" s="175"/>
      <c r="H505" s="175"/>
      <c r="I505" s="175"/>
      <c r="J505" s="187"/>
      <c r="K505" s="187"/>
      <c r="L505" s="214"/>
      <c r="M505" s="209"/>
      <c r="N505" s="209"/>
      <c r="O505" s="209"/>
      <c r="P505" s="209"/>
    </row>
    <row r="506" spans="1:16" s="147" customFormat="1" ht="18.75">
      <c r="A506" s="261"/>
      <c r="B506" s="175"/>
      <c r="C506" s="187"/>
      <c r="D506" s="188"/>
      <c r="E506" s="185"/>
      <c r="F506" s="186"/>
      <c r="G506" s="175"/>
      <c r="H506" s="175"/>
      <c r="I506" s="175"/>
      <c r="J506" s="187"/>
      <c r="K506" s="187"/>
      <c r="L506" s="214"/>
      <c r="M506" s="209"/>
      <c r="N506" s="209"/>
      <c r="O506" s="209"/>
      <c r="P506" s="209"/>
    </row>
    <row r="507" spans="1:16" s="147" customFormat="1" ht="18.75">
      <c r="A507" s="261"/>
      <c r="B507" s="175"/>
      <c r="C507" s="187"/>
      <c r="D507" s="188"/>
      <c r="E507" s="185"/>
      <c r="F507" s="186"/>
      <c r="G507" s="175"/>
      <c r="H507" s="175"/>
      <c r="I507" s="175"/>
      <c r="J507" s="187"/>
      <c r="K507" s="187"/>
      <c r="L507" s="214"/>
      <c r="M507" s="209"/>
      <c r="N507" s="209"/>
      <c r="O507" s="209"/>
      <c r="P507" s="209"/>
    </row>
    <row r="508" spans="1:16" s="147" customFormat="1" ht="18.75">
      <c r="A508" s="261"/>
      <c r="B508" s="175"/>
      <c r="C508" s="187"/>
      <c r="D508" s="188"/>
      <c r="E508" s="185"/>
      <c r="F508" s="186"/>
      <c r="G508" s="175"/>
      <c r="H508" s="175"/>
      <c r="I508" s="175"/>
      <c r="J508" s="187"/>
      <c r="K508" s="187"/>
      <c r="L508" s="214"/>
      <c r="M508" s="209"/>
      <c r="N508" s="209"/>
      <c r="O508" s="209"/>
      <c r="P508" s="209"/>
    </row>
    <row r="509" spans="1:16" s="147" customFormat="1" ht="18.75">
      <c r="A509" s="261"/>
      <c r="B509" s="175"/>
      <c r="C509" s="187"/>
      <c r="D509" s="188"/>
      <c r="E509" s="185"/>
      <c r="F509" s="186"/>
      <c r="G509" s="175"/>
      <c r="H509" s="175"/>
      <c r="I509" s="175"/>
      <c r="J509" s="187"/>
      <c r="K509" s="187"/>
      <c r="L509" s="214"/>
      <c r="M509" s="209"/>
      <c r="N509" s="209"/>
      <c r="O509" s="209"/>
      <c r="P509" s="209"/>
    </row>
    <row r="510" spans="1:16" s="147" customFormat="1" ht="18.75">
      <c r="A510" s="261"/>
      <c r="B510" s="175"/>
      <c r="C510" s="187"/>
      <c r="D510" s="188"/>
      <c r="E510" s="185"/>
      <c r="F510" s="186"/>
      <c r="G510" s="175"/>
      <c r="H510" s="175"/>
      <c r="I510" s="175"/>
      <c r="J510" s="187"/>
      <c r="K510" s="187"/>
      <c r="L510" s="214"/>
      <c r="M510" s="209"/>
      <c r="N510" s="209"/>
      <c r="O510" s="209"/>
      <c r="P510" s="209"/>
    </row>
    <row r="511" spans="1:16" s="147" customFormat="1" ht="18.75">
      <c r="A511" s="261"/>
      <c r="B511" s="175"/>
      <c r="C511" s="187"/>
      <c r="D511" s="188"/>
      <c r="E511" s="185"/>
      <c r="F511" s="186"/>
      <c r="G511" s="175"/>
      <c r="H511" s="175"/>
      <c r="I511" s="175"/>
      <c r="J511" s="187"/>
      <c r="K511" s="187"/>
      <c r="L511" s="214"/>
      <c r="M511" s="209"/>
      <c r="N511" s="209"/>
      <c r="O511" s="209"/>
      <c r="P511" s="209"/>
    </row>
    <row r="512" spans="1:16" s="147" customFormat="1" ht="18.75">
      <c r="A512" s="261"/>
      <c r="B512" s="175"/>
      <c r="C512" s="187"/>
      <c r="D512" s="188"/>
      <c r="E512" s="185"/>
      <c r="F512" s="186"/>
      <c r="G512" s="175"/>
      <c r="H512" s="175"/>
      <c r="I512" s="175"/>
      <c r="J512" s="187"/>
      <c r="K512" s="187"/>
      <c r="L512" s="214"/>
      <c r="M512" s="209"/>
      <c r="N512" s="209"/>
      <c r="O512" s="209"/>
      <c r="P512" s="209"/>
    </row>
    <row r="513" spans="1:16" s="147" customFormat="1" ht="18.75">
      <c r="A513" s="261"/>
      <c r="B513" s="175"/>
      <c r="C513" s="187"/>
      <c r="D513" s="188"/>
      <c r="E513" s="185"/>
      <c r="F513" s="186"/>
      <c r="G513" s="175"/>
      <c r="H513" s="175"/>
      <c r="I513" s="175"/>
      <c r="J513" s="187"/>
      <c r="K513" s="187"/>
      <c r="L513" s="214"/>
      <c r="M513" s="209"/>
      <c r="N513" s="209"/>
      <c r="O513" s="209"/>
      <c r="P513" s="209"/>
    </row>
    <row r="514" spans="1:16" s="147" customFormat="1" ht="18.75">
      <c r="A514" s="261"/>
      <c r="B514" s="175"/>
      <c r="C514" s="187"/>
      <c r="D514" s="188"/>
      <c r="E514" s="185"/>
      <c r="F514" s="186"/>
      <c r="G514" s="175"/>
      <c r="H514" s="175"/>
      <c r="I514" s="175"/>
      <c r="J514" s="187"/>
      <c r="K514" s="187"/>
      <c r="L514" s="214"/>
      <c r="M514" s="209"/>
      <c r="N514" s="209"/>
      <c r="O514" s="209"/>
      <c r="P514" s="209"/>
    </row>
    <row r="515" spans="1:16" s="147" customFormat="1" ht="18.75">
      <c r="A515" s="261"/>
      <c r="B515" s="173"/>
      <c r="C515" s="173"/>
      <c r="D515" s="189"/>
      <c r="E515" s="190"/>
      <c r="F515" s="191"/>
      <c r="G515" s="190"/>
      <c r="H515" s="173"/>
      <c r="I515" s="173"/>
      <c r="J515" s="190"/>
      <c r="K515" s="173"/>
      <c r="L515" s="209"/>
      <c r="M515" s="209"/>
      <c r="N515" s="209"/>
      <c r="O515" s="209"/>
      <c r="P515" s="209"/>
    </row>
    <row r="516" spans="1:16" s="147" customFormat="1" ht="18.75">
      <c r="A516" s="261"/>
      <c r="B516" s="173"/>
      <c r="C516" s="173"/>
      <c r="D516" s="189"/>
      <c r="E516" s="190"/>
      <c r="F516" s="191"/>
      <c r="G516" s="190"/>
      <c r="H516" s="173"/>
      <c r="I516" s="173"/>
      <c r="J516" s="190"/>
      <c r="K516" s="173"/>
      <c r="L516" s="209"/>
      <c r="M516" s="209"/>
      <c r="N516" s="209"/>
      <c r="O516" s="209"/>
      <c r="P516" s="209"/>
    </row>
    <row r="517" spans="1:16" s="147" customFormat="1" ht="18.75">
      <c r="A517" s="261"/>
      <c r="B517" s="173"/>
      <c r="C517" s="173"/>
      <c r="D517" s="189"/>
      <c r="E517" s="190"/>
      <c r="F517" s="191"/>
      <c r="G517" s="190"/>
      <c r="H517" s="173"/>
      <c r="I517" s="173"/>
      <c r="J517" s="190"/>
      <c r="K517" s="173"/>
      <c r="L517" s="209"/>
      <c r="M517" s="209"/>
      <c r="N517" s="209"/>
      <c r="O517" s="209"/>
      <c r="P517" s="209"/>
    </row>
    <row r="518" spans="1:16" s="147" customFormat="1" ht="18.75">
      <c r="A518" s="261"/>
      <c r="B518" s="173"/>
      <c r="C518" s="173"/>
      <c r="D518" s="189"/>
      <c r="E518" s="190"/>
      <c r="F518" s="191"/>
      <c r="G518" s="190"/>
      <c r="H518" s="173"/>
      <c r="I518" s="173"/>
      <c r="J518" s="190"/>
      <c r="K518" s="173"/>
      <c r="L518" s="209"/>
      <c r="M518" s="209"/>
      <c r="N518" s="209"/>
      <c r="O518" s="209"/>
      <c r="P518" s="209"/>
    </row>
    <row r="519" spans="1:16" s="147" customFormat="1" ht="18.75">
      <c r="A519" s="261"/>
      <c r="B519" s="173"/>
      <c r="C519" s="173"/>
      <c r="D519" s="189"/>
      <c r="E519" s="190"/>
      <c r="F519" s="191"/>
      <c r="G519" s="190"/>
      <c r="H519" s="173"/>
      <c r="I519" s="173"/>
      <c r="J519" s="190"/>
      <c r="K519" s="173"/>
      <c r="L519" s="209"/>
      <c r="M519" s="209"/>
      <c r="N519" s="209"/>
      <c r="O519" s="209"/>
      <c r="P519" s="209"/>
    </row>
    <row r="520" spans="1:16" s="147" customFormat="1" ht="18.75">
      <c r="A520" s="261"/>
      <c r="B520" s="174"/>
      <c r="C520" s="173"/>
      <c r="D520" s="189"/>
      <c r="E520" s="190"/>
      <c r="F520" s="191"/>
      <c r="G520" s="190"/>
      <c r="H520" s="173"/>
      <c r="I520" s="173"/>
      <c r="J520" s="190"/>
      <c r="K520" s="173"/>
      <c r="L520" s="209"/>
      <c r="M520" s="209"/>
      <c r="N520" s="209"/>
      <c r="O520" s="209"/>
      <c r="P520" s="209"/>
    </row>
    <row r="521" spans="1:16" s="147" customFormat="1" ht="18.75">
      <c r="A521" s="261"/>
      <c r="B521" s="173"/>
      <c r="C521" s="173"/>
      <c r="D521" s="189"/>
      <c r="E521" s="190"/>
      <c r="F521" s="191"/>
      <c r="G521" s="173"/>
      <c r="H521" s="173"/>
      <c r="I521" s="173"/>
      <c r="J521" s="173"/>
      <c r="K521" s="173"/>
      <c r="L521" s="182"/>
      <c r="M521" s="213"/>
      <c r="N521" s="213"/>
      <c r="O521" s="213"/>
      <c r="P521" s="213"/>
    </row>
    <row r="522" spans="1:16" s="147" customFormat="1" ht="18.75">
      <c r="A522" s="261"/>
      <c r="B522" s="173"/>
      <c r="C522" s="173"/>
      <c r="D522" s="189"/>
      <c r="E522" s="190"/>
      <c r="F522" s="191"/>
      <c r="G522" s="173"/>
      <c r="H522" s="173"/>
      <c r="I522" s="173"/>
      <c r="J522" s="173"/>
      <c r="K522" s="173"/>
      <c r="L522" s="182"/>
      <c r="M522" s="213"/>
      <c r="N522" s="213"/>
      <c r="O522" s="213"/>
      <c r="P522" s="213"/>
    </row>
    <row r="523" spans="1:16" s="147" customFormat="1" ht="18.75">
      <c r="A523" s="261"/>
      <c r="B523" s="173"/>
      <c r="C523" s="173"/>
      <c r="D523" s="189"/>
      <c r="E523" s="190"/>
      <c r="F523" s="191"/>
      <c r="G523" s="190"/>
      <c r="H523" s="173"/>
      <c r="I523" s="173"/>
      <c r="J523" s="190"/>
      <c r="K523" s="173"/>
      <c r="L523" s="209"/>
      <c r="M523" s="209"/>
      <c r="N523" s="209"/>
      <c r="O523" s="209"/>
      <c r="P523" s="209"/>
    </row>
    <row r="524" spans="1:16" s="147" customFormat="1" ht="18.75">
      <c r="A524" s="261"/>
      <c r="B524" s="173"/>
      <c r="C524" s="173"/>
      <c r="D524" s="189"/>
      <c r="E524" s="190"/>
      <c r="F524" s="191"/>
      <c r="G524" s="190"/>
      <c r="H524" s="173"/>
      <c r="I524" s="173"/>
      <c r="J524" s="190"/>
      <c r="K524" s="173"/>
      <c r="L524" s="209"/>
      <c r="M524" s="209"/>
      <c r="N524" s="209"/>
      <c r="O524" s="209"/>
      <c r="P524" s="209"/>
    </row>
    <row r="525" spans="1:16" s="147" customFormat="1" ht="18.75">
      <c r="A525" s="261"/>
      <c r="B525" s="173"/>
      <c r="C525" s="173"/>
      <c r="D525" s="189"/>
      <c r="E525" s="190"/>
      <c r="F525" s="191"/>
      <c r="G525" s="190"/>
      <c r="H525" s="173"/>
      <c r="I525" s="173"/>
      <c r="J525" s="190"/>
      <c r="K525" s="173"/>
      <c r="L525" s="209"/>
      <c r="M525" s="209"/>
      <c r="N525" s="209"/>
      <c r="O525" s="209"/>
      <c r="P525" s="209"/>
    </row>
    <row r="526" spans="1:16" s="147" customFormat="1" ht="18.75">
      <c r="A526" s="261"/>
      <c r="B526" s="173"/>
      <c r="C526" s="173"/>
      <c r="D526" s="189"/>
      <c r="E526" s="190"/>
      <c r="F526" s="191"/>
      <c r="G526" s="190"/>
      <c r="H526" s="173"/>
      <c r="I526" s="173"/>
      <c r="J526" s="190"/>
      <c r="K526" s="173"/>
      <c r="L526" s="209"/>
      <c r="M526" s="209"/>
      <c r="N526" s="209"/>
      <c r="O526" s="209"/>
      <c r="P526" s="209"/>
    </row>
    <row r="527" spans="1:16" s="147" customFormat="1" ht="18.75">
      <c r="A527" s="261"/>
      <c r="B527" s="173"/>
      <c r="C527" s="173"/>
      <c r="D527" s="189"/>
      <c r="E527" s="190"/>
      <c r="F527" s="191"/>
      <c r="G527" s="190"/>
      <c r="H527" s="173"/>
      <c r="I527" s="173"/>
      <c r="J527" s="190"/>
      <c r="K527" s="173"/>
      <c r="L527" s="209"/>
      <c r="M527" s="209"/>
      <c r="N527" s="209"/>
      <c r="O527" s="209"/>
      <c r="P527" s="209"/>
    </row>
    <row r="528" spans="1:16" s="147" customFormat="1" ht="18.75">
      <c r="A528" s="261"/>
      <c r="B528" s="173"/>
      <c r="C528" s="173"/>
      <c r="D528" s="189"/>
      <c r="E528" s="190"/>
      <c r="F528" s="191"/>
      <c r="G528" s="190"/>
      <c r="H528" s="173"/>
      <c r="I528" s="173"/>
      <c r="J528" s="190"/>
      <c r="K528" s="173"/>
      <c r="L528" s="209"/>
      <c r="M528" s="209"/>
      <c r="N528" s="209"/>
      <c r="O528" s="209"/>
      <c r="P528" s="209"/>
    </row>
    <row r="529" spans="1:16" s="147" customFormat="1" ht="18.75">
      <c r="A529" s="261"/>
      <c r="B529" s="173"/>
      <c r="C529" s="173"/>
      <c r="D529" s="189"/>
      <c r="E529" s="190"/>
      <c r="F529" s="191"/>
      <c r="G529" s="190"/>
      <c r="H529" s="173"/>
      <c r="I529" s="173"/>
      <c r="J529" s="190"/>
      <c r="K529" s="173"/>
      <c r="L529" s="209"/>
      <c r="M529" s="209"/>
      <c r="N529" s="209"/>
      <c r="O529" s="209"/>
      <c r="P529" s="209"/>
    </row>
    <row r="530" spans="1:16" s="147" customFormat="1" ht="18.75">
      <c r="A530" s="261"/>
      <c r="B530" s="173"/>
      <c r="C530" s="173"/>
      <c r="D530" s="189"/>
      <c r="E530" s="190"/>
      <c r="F530" s="191"/>
      <c r="G530" s="190"/>
      <c r="H530" s="173"/>
      <c r="I530" s="173"/>
      <c r="J530" s="190"/>
      <c r="K530" s="173"/>
      <c r="L530" s="209"/>
      <c r="M530" s="209"/>
      <c r="N530" s="209"/>
      <c r="O530" s="209"/>
      <c r="P530" s="209"/>
    </row>
    <row r="531" spans="1:16" s="147" customFormat="1" ht="18.75">
      <c r="A531" s="261"/>
      <c r="B531" s="173"/>
      <c r="C531" s="173"/>
      <c r="D531" s="189"/>
      <c r="E531" s="190"/>
      <c r="F531" s="191"/>
      <c r="G531" s="190"/>
      <c r="H531" s="173"/>
      <c r="I531" s="173"/>
      <c r="J531" s="190"/>
      <c r="K531" s="173"/>
      <c r="L531" s="209"/>
      <c r="M531" s="209"/>
      <c r="N531" s="209"/>
      <c r="O531" s="209"/>
      <c r="P531" s="209"/>
    </row>
    <row r="532" spans="1:16" s="147" customFormat="1" ht="18.75">
      <c r="A532" s="261"/>
      <c r="B532" s="173"/>
      <c r="C532" s="173"/>
      <c r="D532" s="189"/>
      <c r="E532" s="190"/>
      <c r="F532" s="191"/>
      <c r="G532" s="190"/>
      <c r="H532" s="173"/>
      <c r="I532" s="173"/>
      <c r="J532" s="190"/>
      <c r="K532" s="173"/>
      <c r="L532" s="209"/>
      <c r="M532" s="209"/>
      <c r="N532" s="209"/>
      <c r="O532" s="209"/>
      <c r="P532" s="209"/>
    </row>
    <row r="533" spans="1:16" s="147" customFormat="1" ht="18.75">
      <c r="A533" s="261"/>
      <c r="B533" s="173"/>
      <c r="C533" s="173"/>
      <c r="D533" s="189"/>
      <c r="E533" s="190"/>
      <c r="F533" s="191"/>
      <c r="G533" s="173"/>
      <c r="H533" s="173"/>
      <c r="I533" s="173"/>
      <c r="J533" s="173"/>
      <c r="K533" s="173"/>
      <c r="L533" s="182"/>
      <c r="M533" s="213"/>
      <c r="N533" s="213"/>
      <c r="O533" s="213"/>
      <c r="P533" s="213"/>
    </row>
    <row r="534" spans="1:16" s="147" customFormat="1" ht="18.75">
      <c r="A534" s="261"/>
      <c r="B534" s="173"/>
      <c r="C534" s="173"/>
      <c r="D534" s="189"/>
      <c r="E534" s="190"/>
      <c r="F534" s="191"/>
      <c r="G534" s="190"/>
      <c r="H534" s="173"/>
      <c r="I534" s="173"/>
      <c r="J534" s="190"/>
      <c r="K534" s="173"/>
      <c r="L534" s="209"/>
      <c r="M534" s="209"/>
      <c r="N534" s="209"/>
      <c r="O534" s="209"/>
      <c r="P534" s="209"/>
    </row>
    <row r="535" spans="1:16" s="147" customFormat="1" ht="18.75">
      <c r="A535" s="261"/>
      <c r="B535" s="173"/>
      <c r="C535" s="173"/>
      <c r="D535" s="189"/>
      <c r="E535" s="190"/>
      <c r="F535" s="191"/>
      <c r="G535" s="190"/>
      <c r="H535" s="173"/>
      <c r="I535" s="173"/>
      <c r="J535" s="190"/>
      <c r="K535" s="173"/>
      <c r="L535" s="209"/>
      <c r="M535" s="209"/>
      <c r="N535" s="209"/>
      <c r="O535" s="209"/>
      <c r="P535" s="209"/>
    </row>
    <row r="536" spans="1:16" s="147" customFormat="1" ht="18.75">
      <c r="A536" s="261"/>
      <c r="B536" s="173"/>
      <c r="C536" s="173"/>
      <c r="D536" s="189"/>
      <c r="E536" s="190"/>
      <c r="F536" s="191"/>
      <c r="G536" s="190"/>
      <c r="H536" s="173"/>
      <c r="I536" s="173"/>
      <c r="J536" s="190"/>
      <c r="K536" s="173"/>
      <c r="L536" s="209"/>
      <c r="M536" s="209"/>
      <c r="N536" s="209"/>
      <c r="O536" s="209"/>
      <c r="P536" s="209"/>
    </row>
    <row r="537" spans="1:16" s="147" customFormat="1" ht="18.75">
      <c r="A537" s="261"/>
      <c r="B537" s="173"/>
      <c r="C537" s="173"/>
      <c r="D537" s="189"/>
      <c r="E537" s="190"/>
      <c r="F537" s="191"/>
      <c r="G537" s="190"/>
      <c r="H537" s="173"/>
      <c r="I537" s="173"/>
      <c r="J537" s="190"/>
      <c r="K537" s="173"/>
      <c r="L537" s="209"/>
      <c r="M537" s="209"/>
      <c r="N537" s="209"/>
      <c r="O537" s="209"/>
      <c r="P537" s="209"/>
    </row>
    <row r="538" spans="1:16" s="147" customFormat="1" ht="18.75">
      <c r="A538" s="261"/>
      <c r="B538" s="173"/>
      <c r="C538" s="173"/>
      <c r="D538" s="189"/>
      <c r="E538" s="190"/>
      <c r="F538" s="191"/>
      <c r="G538" s="190"/>
      <c r="H538" s="173"/>
      <c r="I538" s="173"/>
      <c r="J538" s="190"/>
      <c r="K538" s="173"/>
      <c r="L538" s="209"/>
      <c r="M538" s="209"/>
      <c r="N538" s="209"/>
      <c r="O538" s="209"/>
      <c r="P538" s="209"/>
    </row>
    <row r="539" spans="1:16" s="147" customFormat="1" ht="18.75">
      <c r="A539" s="261"/>
      <c r="B539" s="173"/>
      <c r="C539" s="173"/>
      <c r="D539" s="189"/>
      <c r="E539" s="190"/>
      <c r="F539" s="191"/>
      <c r="G539" s="190"/>
      <c r="H539" s="173"/>
      <c r="I539" s="173"/>
      <c r="J539" s="190"/>
      <c r="K539" s="173"/>
      <c r="L539" s="209"/>
      <c r="M539" s="210"/>
      <c r="N539" s="210"/>
      <c r="O539" s="210"/>
      <c r="P539" s="210"/>
    </row>
    <row r="540" spans="1:16" s="147" customFormat="1" ht="18.75">
      <c r="A540" s="261"/>
      <c r="B540" s="173"/>
      <c r="C540" s="173"/>
      <c r="D540" s="189"/>
      <c r="E540" s="190"/>
      <c r="F540" s="191"/>
      <c r="G540" s="190"/>
      <c r="H540" s="173"/>
      <c r="I540" s="173"/>
      <c r="J540" s="190"/>
      <c r="K540" s="173"/>
      <c r="L540" s="209"/>
      <c r="M540" s="210"/>
      <c r="N540" s="210"/>
      <c r="O540" s="210"/>
      <c r="P540" s="210"/>
    </row>
    <row r="541" spans="1:16" s="147" customFormat="1" ht="18.75">
      <c r="A541" s="261"/>
      <c r="B541" s="173"/>
      <c r="C541" s="173"/>
      <c r="D541" s="189"/>
      <c r="E541" s="190"/>
      <c r="F541" s="191"/>
      <c r="G541" s="190"/>
      <c r="H541" s="173"/>
      <c r="I541" s="173"/>
      <c r="J541" s="190"/>
      <c r="K541" s="173"/>
      <c r="L541" s="209"/>
      <c r="M541" s="209"/>
      <c r="N541" s="209"/>
      <c r="O541" s="209"/>
      <c r="P541" s="209"/>
    </row>
    <row r="542" spans="1:16" s="147" customFormat="1" ht="18.75">
      <c r="A542" s="261"/>
      <c r="B542" s="173"/>
      <c r="C542" s="173"/>
      <c r="D542" s="189"/>
      <c r="E542" s="190"/>
      <c r="F542" s="191"/>
      <c r="G542" s="190"/>
      <c r="H542" s="173"/>
      <c r="I542" s="173"/>
      <c r="J542" s="190"/>
      <c r="K542" s="173"/>
      <c r="L542" s="209"/>
      <c r="M542" s="209"/>
      <c r="N542" s="209"/>
      <c r="O542" s="209"/>
      <c r="P542" s="209"/>
    </row>
    <row r="543" spans="1:16" s="147" customFormat="1" ht="18.75">
      <c r="A543" s="261"/>
      <c r="B543" s="173"/>
      <c r="C543" s="173"/>
      <c r="D543" s="189"/>
      <c r="E543" s="190"/>
      <c r="F543" s="191"/>
      <c r="G543" s="190"/>
      <c r="H543" s="173"/>
      <c r="I543" s="173"/>
      <c r="J543" s="190"/>
      <c r="K543" s="173"/>
      <c r="L543" s="209"/>
      <c r="M543" s="209"/>
      <c r="N543" s="209"/>
      <c r="O543" s="209"/>
      <c r="P543" s="209"/>
    </row>
    <row r="544" spans="1:16" s="147" customFormat="1" ht="18.75">
      <c r="A544" s="261"/>
      <c r="B544" s="173"/>
      <c r="C544" s="173"/>
      <c r="D544" s="189"/>
      <c r="E544" s="190"/>
      <c r="F544" s="191"/>
      <c r="G544" s="190"/>
      <c r="H544" s="173"/>
      <c r="I544" s="173"/>
      <c r="J544" s="190"/>
      <c r="K544" s="173"/>
      <c r="L544" s="209"/>
      <c r="M544" s="209"/>
      <c r="N544" s="209"/>
      <c r="O544" s="209"/>
      <c r="P544" s="209"/>
    </row>
    <row r="545" spans="1:16" s="147" customFormat="1" ht="18.75">
      <c r="A545" s="261"/>
      <c r="B545" s="173"/>
      <c r="C545" s="173"/>
      <c r="D545" s="189"/>
      <c r="E545" s="190"/>
      <c r="F545" s="191"/>
      <c r="G545" s="190"/>
      <c r="H545" s="173"/>
      <c r="I545" s="173"/>
      <c r="J545" s="190"/>
      <c r="K545" s="173"/>
      <c r="L545" s="209"/>
      <c r="M545" s="209"/>
      <c r="N545" s="209"/>
      <c r="O545" s="209"/>
      <c r="P545" s="209"/>
    </row>
    <row r="546" spans="1:16" s="147" customFormat="1" ht="18.75">
      <c r="A546" s="261"/>
      <c r="B546" s="173"/>
      <c r="C546" s="173"/>
      <c r="D546" s="189"/>
      <c r="E546" s="190"/>
      <c r="F546" s="191"/>
      <c r="G546" s="190"/>
      <c r="H546" s="173"/>
      <c r="I546" s="173"/>
      <c r="J546" s="190"/>
      <c r="K546" s="173"/>
      <c r="L546" s="209"/>
      <c r="M546" s="209"/>
      <c r="N546" s="209"/>
      <c r="O546" s="209"/>
      <c r="P546" s="209"/>
    </row>
    <row r="547" spans="1:16" s="147" customFormat="1" ht="18.75">
      <c r="A547" s="261"/>
      <c r="B547" s="173"/>
      <c r="C547" s="173"/>
      <c r="D547" s="189"/>
      <c r="E547" s="190"/>
      <c r="F547" s="191"/>
      <c r="G547" s="190"/>
      <c r="H547" s="173"/>
      <c r="I547" s="173"/>
      <c r="J547" s="190"/>
      <c r="K547" s="173"/>
      <c r="L547" s="209"/>
      <c r="M547" s="209"/>
      <c r="N547" s="209"/>
      <c r="O547" s="209"/>
      <c r="P547" s="209"/>
    </row>
    <row r="548" spans="1:16" s="147" customFormat="1" ht="18.75">
      <c r="A548" s="261"/>
      <c r="B548" s="173"/>
      <c r="C548" s="173"/>
      <c r="D548" s="189"/>
      <c r="E548" s="190"/>
      <c r="F548" s="191"/>
      <c r="G548" s="190"/>
      <c r="H548" s="173"/>
      <c r="I548" s="173"/>
      <c r="J548" s="190"/>
      <c r="K548" s="173"/>
      <c r="L548" s="209"/>
      <c r="M548" s="209"/>
      <c r="N548" s="209"/>
      <c r="O548" s="209"/>
      <c r="P548" s="209"/>
    </row>
    <row r="549" spans="1:16" s="147" customFormat="1" ht="18.75">
      <c r="A549" s="261"/>
      <c r="B549" s="173"/>
      <c r="C549" s="173"/>
      <c r="D549" s="189"/>
      <c r="E549" s="190"/>
      <c r="F549" s="191"/>
      <c r="G549" s="190"/>
      <c r="H549" s="173"/>
      <c r="I549" s="173"/>
      <c r="J549" s="190"/>
      <c r="K549" s="173"/>
      <c r="L549" s="209"/>
      <c r="M549" s="209"/>
      <c r="N549" s="209"/>
      <c r="O549" s="209"/>
      <c r="P549" s="209"/>
    </row>
    <row r="550" spans="1:16" s="147" customFormat="1" ht="18.75">
      <c r="A550" s="261"/>
      <c r="B550" s="173"/>
      <c r="C550" s="173"/>
      <c r="D550" s="189"/>
      <c r="E550" s="190"/>
      <c r="F550" s="191"/>
      <c r="G550" s="190"/>
      <c r="H550" s="173"/>
      <c r="I550" s="173"/>
      <c r="J550" s="190"/>
      <c r="K550" s="173"/>
      <c r="L550" s="209"/>
      <c r="M550" s="209"/>
      <c r="N550" s="209"/>
      <c r="O550" s="209"/>
      <c r="P550" s="209"/>
    </row>
    <row r="551" spans="1:16" s="147" customFormat="1" ht="18.75">
      <c r="A551" s="261"/>
      <c r="B551" s="173"/>
      <c r="C551" s="173"/>
      <c r="D551" s="189"/>
      <c r="E551" s="190"/>
      <c r="F551" s="191"/>
      <c r="G551" s="190"/>
      <c r="H551" s="173"/>
      <c r="I551" s="173"/>
      <c r="J551" s="190"/>
      <c r="K551" s="173"/>
      <c r="L551" s="209"/>
      <c r="M551" s="209"/>
      <c r="N551" s="209"/>
      <c r="O551" s="209"/>
      <c r="P551" s="209"/>
    </row>
    <row r="552" spans="1:16" s="147" customFormat="1" ht="18.75">
      <c r="A552" s="261"/>
      <c r="B552" s="173"/>
      <c r="C552" s="173"/>
      <c r="D552" s="189"/>
      <c r="E552" s="190"/>
      <c r="F552" s="191"/>
      <c r="G552" s="190"/>
      <c r="H552" s="173"/>
      <c r="I552" s="173"/>
      <c r="J552" s="190"/>
      <c r="K552" s="173"/>
      <c r="L552" s="209"/>
      <c r="M552" s="209"/>
      <c r="N552" s="209"/>
      <c r="O552" s="209"/>
      <c r="P552" s="209"/>
    </row>
    <row r="553" spans="1:16" s="147" customFormat="1" ht="18.75">
      <c r="A553" s="261"/>
      <c r="B553" s="173"/>
      <c r="C553" s="173"/>
      <c r="D553" s="189"/>
      <c r="E553" s="190"/>
      <c r="F553" s="191"/>
      <c r="G553" s="190"/>
      <c r="H553" s="173"/>
      <c r="I553" s="173"/>
      <c r="J553" s="190"/>
      <c r="K553" s="173"/>
      <c r="L553" s="209"/>
      <c r="M553" s="209"/>
      <c r="N553" s="209"/>
      <c r="O553" s="209"/>
      <c r="P553" s="209"/>
    </row>
    <row r="554" spans="1:16" s="147" customFormat="1" ht="18.75">
      <c r="A554" s="261"/>
      <c r="B554" s="173"/>
      <c r="C554" s="173"/>
      <c r="D554" s="189"/>
      <c r="E554" s="190"/>
      <c r="F554" s="191"/>
      <c r="G554" s="190"/>
      <c r="H554" s="173"/>
      <c r="I554" s="173"/>
      <c r="J554" s="190"/>
      <c r="K554" s="173"/>
      <c r="L554" s="209"/>
      <c r="M554" s="209"/>
      <c r="N554" s="209"/>
      <c r="O554" s="209"/>
      <c r="P554" s="209"/>
    </row>
    <row r="555" spans="1:16" s="147" customFormat="1" ht="18.75">
      <c r="A555" s="261"/>
      <c r="B555" s="173"/>
      <c r="C555" s="173"/>
      <c r="D555" s="189"/>
      <c r="E555" s="190"/>
      <c r="F555" s="191"/>
      <c r="G555" s="190"/>
      <c r="H555" s="173"/>
      <c r="I555" s="173"/>
      <c r="J555" s="190"/>
      <c r="K555" s="173"/>
      <c r="L555" s="209"/>
      <c r="M555" s="209"/>
      <c r="N555" s="209"/>
      <c r="O555" s="209"/>
      <c r="P555" s="209"/>
    </row>
    <row r="556" spans="1:16" s="147" customFormat="1" ht="18.75">
      <c r="A556" s="261"/>
      <c r="B556" s="173"/>
      <c r="C556" s="173"/>
      <c r="D556" s="189"/>
      <c r="E556" s="190"/>
      <c r="F556" s="191"/>
      <c r="G556" s="190"/>
      <c r="H556" s="173"/>
      <c r="I556" s="173"/>
      <c r="J556" s="190"/>
      <c r="K556" s="173"/>
      <c r="L556" s="209"/>
      <c r="M556" s="209"/>
      <c r="N556" s="209"/>
      <c r="O556" s="209"/>
      <c r="P556" s="209"/>
    </row>
    <row r="557" spans="1:16" s="147" customFormat="1" ht="18.75">
      <c r="A557" s="261"/>
      <c r="B557" s="173"/>
      <c r="C557" s="173"/>
      <c r="D557" s="189"/>
      <c r="E557" s="190"/>
      <c r="F557" s="191"/>
      <c r="G557" s="190"/>
      <c r="H557" s="173"/>
      <c r="I557" s="173"/>
      <c r="J557" s="190"/>
      <c r="K557" s="173"/>
      <c r="L557" s="209"/>
      <c r="M557" s="209"/>
      <c r="N557" s="209"/>
      <c r="O557" s="209"/>
      <c r="P557" s="209"/>
    </row>
    <row r="558" spans="1:16" s="147" customFormat="1" ht="18.75">
      <c r="A558" s="261"/>
      <c r="B558" s="173"/>
      <c r="C558" s="173"/>
      <c r="D558" s="189"/>
      <c r="E558" s="190"/>
      <c r="F558" s="191"/>
      <c r="G558" s="190"/>
      <c r="H558" s="173"/>
      <c r="I558" s="173"/>
      <c r="J558" s="190"/>
      <c r="K558" s="173"/>
      <c r="L558" s="209"/>
      <c r="M558" s="209"/>
      <c r="N558" s="209"/>
      <c r="O558" s="209"/>
      <c r="P558" s="209"/>
    </row>
    <row r="559" spans="1:16" s="147" customFormat="1" ht="18.75">
      <c r="A559" s="261"/>
      <c r="B559" s="173"/>
      <c r="C559" s="173"/>
      <c r="D559" s="189"/>
      <c r="E559" s="190"/>
      <c r="F559" s="191"/>
      <c r="G559" s="190"/>
      <c r="H559" s="173"/>
      <c r="I559" s="173"/>
      <c r="J559" s="173"/>
      <c r="K559" s="173"/>
      <c r="L559" s="209"/>
      <c r="M559" s="210"/>
      <c r="N559" s="210"/>
      <c r="O559" s="210"/>
      <c r="P559" s="210"/>
    </row>
    <row r="560" spans="1:16" s="147" customFormat="1" ht="18.75">
      <c r="A560" s="261"/>
      <c r="B560" s="173"/>
      <c r="C560" s="173"/>
      <c r="D560" s="189"/>
      <c r="E560" s="190"/>
      <c r="F560" s="191"/>
      <c r="G560" s="190"/>
      <c r="H560" s="173"/>
      <c r="I560" s="173"/>
      <c r="J560" s="173"/>
      <c r="K560" s="173"/>
      <c r="L560" s="209"/>
      <c r="M560" s="210"/>
      <c r="N560" s="210"/>
      <c r="O560" s="210"/>
      <c r="P560" s="210"/>
    </row>
    <row r="561" spans="1:16" s="147" customFormat="1" ht="18.75">
      <c r="A561" s="261"/>
      <c r="B561" s="173"/>
      <c r="C561" s="173"/>
      <c r="D561" s="189"/>
      <c r="E561" s="190"/>
      <c r="F561" s="191"/>
      <c r="G561" s="190"/>
      <c r="H561" s="173"/>
      <c r="I561" s="173"/>
      <c r="J561" s="173"/>
      <c r="K561" s="211"/>
      <c r="L561" s="209"/>
      <c r="M561" s="210"/>
      <c r="N561" s="210"/>
      <c r="O561" s="210"/>
      <c r="P561" s="210"/>
    </row>
    <row r="562" spans="1:16" s="147" customFormat="1" ht="18.75">
      <c r="A562" s="261"/>
      <c r="B562" s="173"/>
      <c r="C562" s="173"/>
      <c r="D562" s="189"/>
      <c r="E562" s="190"/>
      <c r="F562" s="191"/>
      <c r="G562" s="190"/>
      <c r="H562" s="173"/>
      <c r="I562" s="173"/>
      <c r="J562" s="173"/>
      <c r="K562" s="211"/>
      <c r="L562" s="209"/>
      <c r="M562" s="210"/>
      <c r="N562" s="210"/>
      <c r="O562" s="210"/>
      <c r="P562" s="210"/>
    </row>
    <row r="563" spans="1:16" s="147" customFormat="1" ht="18.75">
      <c r="A563" s="261"/>
      <c r="B563" s="173"/>
      <c r="C563" s="173"/>
      <c r="D563" s="189"/>
      <c r="E563" s="190"/>
      <c r="F563" s="191"/>
      <c r="G563" s="190"/>
      <c r="H563" s="173"/>
      <c r="I563" s="173"/>
      <c r="J563" s="173"/>
      <c r="K563" s="173"/>
      <c r="L563" s="209"/>
      <c r="M563" s="210"/>
      <c r="N563" s="210"/>
      <c r="O563" s="210"/>
      <c r="P563" s="210"/>
    </row>
    <row r="564" spans="1:16" s="147" customFormat="1" ht="18.75">
      <c r="A564" s="261"/>
      <c r="B564" s="173"/>
      <c r="C564" s="173"/>
      <c r="D564" s="189"/>
      <c r="E564" s="190"/>
      <c r="F564" s="191"/>
      <c r="G564" s="190"/>
      <c r="H564" s="173"/>
      <c r="I564" s="173"/>
      <c r="J564" s="173"/>
      <c r="K564" s="173"/>
      <c r="L564" s="209"/>
      <c r="M564" s="210"/>
      <c r="N564" s="210"/>
      <c r="O564" s="210"/>
      <c r="P564" s="210"/>
    </row>
    <row r="565" spans="1:16" s="147" customFormat="1" ht="18.75">
      <c r="A565" s="261"/>
      <c r="B565" s="173"/>
      <c r="C565" s="173"/>
      <c r="D565" s="189"/>
      <c r="E565" s="190"/>
      <c r="F565" s="191"/>
      <c r="G565" s="190"/>
      <c r="H565" s="173"/>
      <c r="I565" s="173"/>
      <c r="J565" s="173"/>
      <c r="K565" s="173"/>
      <c r="L565" s="209"/>
      <c r="M565" s="210"/>
      <c r="N565" s="210"/>
      <c r="O565" s="210"/>
      <c r="P565" s="210"/>
    </row>
    <row r="566" spans="1:16" s="147" customFormat="1" ht="18.75">
      <c r="A566" s="261"/>
      <c r="B566" s="173"/>
      <c r="C566" s="173"/>
      <c r="D566" s="189"/>
      <c r="E566" s="190"/>
      <c r="F566" s="191"/>
      <c r="G566" s="190"/>
      <c r="H566" s="173"/>
      <c r="I566" s="173"/>
      <c r="J566" s="173"/>
      <c r="K566" s="173"/>
      <c r="L566" s="209"/>
      <c r="M566" s="210"/>
      <c r="N566" s="210"/>
      <c r="O566" s="210"/>
      <c r="P566" s="210"/>
    </row>
    <row r="567" spans="1:16" s="147" customFormat="1" ht="18.75">
      <c r="A567" s="261"/>
      <c r="B567" s="173"/>
      <c r="C567" s="173"/>
      <c r="D567" s="189"/>
      <c r="E567" s="190"/>
      <c r="F567" s="191"/>
      <c r="G567" s="190"/>
      <c r="H567" s="173"/>
      <c r="I567" s="173"/>
      <c r="J567" s="173"/>
      <c r="K567" s="173"/>
      <c r="L567" s="209"/>
      <c r="M567" s="210"/>
      <c r="N567" s="210"/>
      <c r="O567" s="210"/>
      <c r="P567" s="210"/>
    </row>
    <row r="568" spans="1:16" s="147" customFormat="1" ht="18.75">
      <c r="A568" s="261"/>
      <c r="B568" s="173"/>
      <c r="C568" s="173"/>
      <c r="D568" s="189"/>
      <c r="E568" s="190"/>
      <c r="F568" s="191"/>
      <c r="G568" s="190"/>
      <c r="H568" s="173"/>
      <c r="I568" s="173"/>
      <c r="J568" s="173"/>
      <c r="K568" s="173"/>
      <c r="L568" s="209"/>
      <c r="M568" s="210"/>
      <c r="N568" s="210"/>
      <c r="O568" s="210"/>
      <c r="P568" s="210"/>
    </row>
    <row r="569" spans="1:16" s="147" customFormat="1" ht="18.75">
      <c r="A569" s="261"/>
      <c r="B569" s="173"/>
      <c r="C569" s="173"/>
      <c r="D569" s="189"/>
      <c r="E569" s="190"/>
      <c r="F569" s="191"/>
      <c r="G569" s="190"/>
      <c r="H569" s="173"/>
      <c r="I569" s="173"/>
      <c r="J569" s="173"/>
      <c r="K569" s="173"/>
      <c r="L569" s="209"/>
      <c r="M569" s="210"/>
      <c r="N569" s="210"/>
      <c r="O569" s="210"/>
      <c r="P569" s="210"/>
    </row>
    <row r="570" spans="1:16" s="147" customFormat="1" ht="18.75">
      <c r="A570" s="261"/>
      <c r="B570" s="173"/>
      <c r="C570" s="173"/>
      <c r="D570" s="189"/>
      <c r="E570" s="190"/>
      <c r="F570" s="191"/>
      <c r="G570" s="190"/>
      <c r="H570" s="173"/>
      <c r="I570" s="173"/>
      <c r="J570" s="173"/>
      <c r="K570" s="173"/>
      <c r="L570" s="209"/>
      <c r="M570" s="210"/>
      <c r="N570" s="210"/>
      <c r="O570" s="210"/>
      <c r="P570" s="210"/>
    </row>
    <row r="571" spans="1:16" s="147" customFormat="1" ht="18.75">
      <c r="A571" s="261"/>
      <c r="B571" s="173"/>
      <c r="C571" s="173"/>
      <c r="D571" s="189"/>
      <c r="E571" s="190"/>
      <c r="F571" s="191"/>
      <c r="G571" s="190"/>
      <c r="H571" s="173"/>
      <c r="I571" s="173"/>
      <c r="J571" s="173"/>
      <c r="K571" s="173"/>
      <c r="L571" s="209"/>
      <c r="M571" s="210"/>
      <c r="N571" s="210"/>
      <c r="O571" s="210"/>
      <c r="P571" s="210"/>
    </row>
    <row r="572" spans="1:16" s="147" customFormat="1" ht="18.75">
      <c r="A572" s="261"/>
      <c r="B572" s="173"/>
      <c r="C572" s="173"/>
      <c r="D572" s="189"/>
      <c r="E572" s="190"/>
      <c r="F572" s="191"/>
      <c r="G572" s="190"/>
      <c r="H572" s="173"/>
      <c r="I572" s="173"/>
      <c r="J572" s="173"/>
      <c r="K572" s="173"/>
      <c r="L572" s="209"/>
      <c r="M572" s="210"/>
      <c r="N572" s="210"/>
      <c r="O572" s="210"/>
      <c r="P572" s="210"/>
    </row>
    <row r="573" spans="1:16" s="147" customFormat="1" ht="18.75">
      <c r="A573" s="261"/>
      <c r="B573" s="173"/>
      <c r="C573" s="173"/>
      <c r="D573" s="189"/>
      <c r="E573" s="190"/>
      <c r="F573" s="191"/>
      <c r="G573" s="190"/>
      <c r="H573" s="173"/>
      <c r="I573" s="173"/>
      <c r="J573" s="173"/>
      <c r="K573" s="173"/>
      <c r="L573" s="209"/>
      <c r="M573" s="210"/>
      <c r="N573" s="210"/>
      <c r="O573" s="210"/>
      <c r="P573" s="210"/>
    </row>
    <row r="574" spans="1:16" s="147" customFormat="1" ht="18.75">
      <c r="A574" s="261"/>
      <c r="B574" s="173"/>
      <c r="C574" s="173"/>
      <c r="D574" s="189"/>
      <c r="E574" s="190"/>
      <c r="F574" s="191"/>
      <c r="G574" s="190"/>
      <c r="H574" s="173"/>
      <c r="I574" s="173"/>
      <c r="J574" s="173"/>
      <c r="K574" s="173"/>
      <c r="L574" s="209"/>
      <c r="M574" s="210"/>
      <c r="N574" s="210"/>
      <c r="O574" s="210"/>
      <c r="P574" s="210"/>
    </row>
    <row r="575" spans="1:16" s="147" customFormat="1" ht="18.75">
      <c r="A575" s="261"/>
      <c r="B575" s="173"/>
      <c r="C575" s="173"/>
      <c r="D575" s="189"/>
      <c r="E575" s="190"/>
      <c r="F575" s="191"/>
      <c r="G575" s="190"/>
      <c r="H575" s="173"/>
      <c r="I575" s="173"/>
      <c r="J575" s="173"/>
      <c r="K575" s="173"/>
      <c r="L575" s="209"/>
      <c r="M575" s="210"/>
      <c r="N575" s="210"/>
      <c r="O575" s="210"/>
      <c r="P575" s="210"/>
    </row>
    <row r="576" spans="1:16" s="147" customFormat="1" ht="18.75">
      <c r="A576" s="261"/>
      <c r="B576" s="173"/>
      <c r="C576" s="173"/>
      <c r="D576" s="189"/>
      <c r="E576" s="190"/>
      <c r="F576" s="191"/>
      <c r="G576" s="190"/>
      <c r="H576" s="173"/>
      <c r="I576" s="173"/>
      <c r="J576" s="173"/>
      <c r="K576" s="173"/>
      <c r="L576" s="209"/>
      <c r="M576" s="210"/>
      <c r="N576" s="210"/>
      <c r="O576" s="210"/>
      <c r="P576" s="210"/>
    </row>
    <row r="577" spans="1:16" s="147" customFormat="1" ht="18.75">
      <c r="A577" s="261"/>
      <c r="B577" s="173"/>
      <c r="C577" s="173"/>
      <c r="D577" s="189"/>
      <c r="E577" s="190"/>
      <c r="F577" s="191"/>
      <c r="G577" s="190"/>
      <c r="H577" s="173"/>
      <c r="I577" s="173"/>
      <c r="J577" s="173"/>
      <c r="K577" s="173"/>
      <c r="L577" s="209"/>
      <c r="M577" s="210"/>
      <c r="N577" s="210"/>
      <c r="O577" s="210"/>
      <c r="P577" s="210"/>
    </row>
    <row r="578" spans="1:16" s="147" customFormat="1" ht="18.75">
      <c r="A578" s="261"/>
      <c r="B578" s="173"/>
      <c r="C578" s="173"/>
      <c r="D578" s="189"/>
      <c r="E578" s="190"/>
      <c r="F578" s="191"/>
      <c r="G578" s="190"/>
      <c r="H578" s="173"/>
      <c r="I578" s="173"/>
      <c r="J578" s="173"/>
      <c r="K578" s="173"/>
      <c r="L578" s="209"/>
      <c r="M578" s="210"/>
      <c r="N578" s="210"/>
      <c r="O578" s="210"/>
      <c r="P578" s="210"/>
    </row>
    <row r="579" spans="1:16" s="147" customFormat="1" ht="18.75">
      <c r="A579" s="261"/>
      <c r="B579" s="173"/>
      <c r="C579" s="173"/>
      <c r="D579" s="189"/>
      <c r="E579" s="190"/>
      <c r="F579" s="191"/>
      <c r="G579" s="190"/>
      <c r="H579" s="173"/>
      <c r="I579" s="173"/>
      <c r="J579" s="173"/>
      <c r="K579" s="173"/>
      <c r="L579" s="209"/>
      <c r="M579" s="210"/>
      <c r="N579" s="210"/>
      <c r="O579" s="210"/>
      <c r="P579" s="210"/>
    </row>
    <row r="580" spans="1:16" s="147" customFormat="1" ht="18.75">
      <c r="A580" s="261"/>
      <c r="B580" s="173"/>
      <c r="C580" s="173"/>
      <c r="D580" s="189"/>
      <c r="E580" s="190"/>
      <c r="F580" s="191"/>
      <c r="G580" s="190"/>
      <c r="H580" s="173"/>
      <c r="I580" s="173"/>
      <c r="J580" s="173"/>
      <c r="K580" s="173"/>
      <c r="L580" s="209"/>
      <c r="M580" s="210"/>
      <c r="N580" s="210"/>
      <c r="O580" s="210"/>
      <c r="P580" s="210"/>
    </row>
    <row r="581" spans="1:16" s="147" customFormat="1" ht="18.75">
      <c r="A581" s="261"/>
      <c r="B581" s="173"/>
      <c r="C581" s="173"/>
      <c r="D581" s="189"/>
      <c r="E581" s="190"/>
      <c r="F581" s="191"/>
      <c r="G581" s="190"/>
      <c r="H581" s="173"/>
      <c r="I581" s="173"/>
      <c r="J581" s="173"/>
      <c r="K581" s="173"/>
      <c r="L581" s="209"/>
      <c r="M581" s="210"/>
      <c r="N581" s="210"/>
      <c r="O581" s="210"/>
      <c r="P581" s="210"/>
    </row>
    <row r="582" spans="1:16" s="147" customFormat="1" ht="18.75">
      <c r="A582" s="261"/>
      <c r="B582" s="173"/>
      <c r="C582" s="173"/>
      <c r="D582" s="189"/>
      <c r="E582" s="190"/>
      <c r="F582" s="191"/>
      <c r="G582" s="190"/>
      <c r="H582" s="173"/>
      <c r="I582" s="173"/>
      <c r="J582" s="173"/>
      <c r="K582" s="173"/>
      <c r="L582" s="209"/>
      <c r="M582" s="210"/>
      <c r="N582" s="210"/>
      <c r="O582" s="210"/>
      <c r="P582" s="210"/>
    </row>
    <row r="583" spans="1:16" s="147" customFormat="1" ht="18.75">
      <c r="A583" s="261"/>
      <c r="B583" s="173"/>
      <c r="C583" s="173"/>
      <c r="D583" s="189"/>
      <c r="E583" s="190"/>
      <c r="F583" s="191"/>
      <c r="G583" s="190"/>
      <c r="H583" s="173"/>
      <c r="I583" s="173"/>
      <c r="J583" s="173"/>
      <c r="K583" s="173"/>
      <c r="L583" s="209"/>
      <c r="M583" s="210"/>
      <c r="N583" s="210"/>
      <c r="O583" s="210"/>
      <c r="P583" s="210"/>
    </row>
    <row r="584" spans="1:16" s="147" customFormat="1" ht="18.75">
      <c r="A584" s="261"/>
      <c r="B584" s="173"/>
      <c r="C584" s="173"/>
      <c r="D584" s="189"/>
      <c r="E584" s="190"/>
      <c r="F584" s="191"/>
      <c r="G584" s="190"/>
      <c r="H584" s="173"/>
      <c r="I584" s="173"/>
      <c r="J584" s="173"/>
      <c r="K584" s="173"/>
      <c r="L584" s="209"/>
      <c r="M584" s="210"/>
      <c r="N584" s="210"/>
      <c r="O584" s="210"/>
      <c r="P584" s="210"/>
    </row>
    <row r="585" spans="1:16" s="147" customFormat="1" ht="18.75">
      <c r="A585" s="261"/>
      <c r="B585" s="173"/>
      <c r="C585" s="173"/>
      <c r="D585" s="189"/>
      <c r="E585" s="190"/>
      <c r="F585" s="191"/>
      <c r="G585" s="190"/>
      <c r="H585" s="173"/>
      <c r="I585" s="173"/>
      <c r="J585" s="173"/>
      <c r="K585" s="173"/>
      <c r="L585" s="209"/>
      <c r="M585" s="210"/>
      <c r="N585" s="210"/>
      <c r="O585" s="210"/>
      <c r="P585" s="210"/>
    </row>
    <row r="586" spans="1:16" s="147" customFormat="1" ht="18.75">
      <c r="A586" s="261"/>
      <c r="B586" s="173"/>
      <c r="C586" s="173"/>
      <c r="D586" s="189"/>
      <c r="E586" s="190"/>
      <c r="F586" s="191"/>
      <c r="G586" s="190"/>
      <c r="H586" s="173"/>
      <c r="I586" s="173"/>
      <c r="J586" s="173"/>
      <c r="K586" s="173"/>
      <c r="L586" s="209"/>
      <c r="M586" s="210"/>
      <c r="N586" s="210"/>
      <c r="O586" s="210"/>
      <c r="P586" s="210"/>
    </row>
    <row r="587" spans="1:16" s="147" customFormat="1" ht="18.75">
      <c r="A587" s="261"/>
      <c r="B587" s="173"/>
      <c r="C587" s="173"/>
      <c r="D587" s="189"/>
      <c r="E587" s="190"/>
      <c r="F587" s="191"/>
      <c r="G587" s="190"/>
      <c r="H587" s="173"/>
      <c r="I587" s="173"/>
      <c r="J587" s="173"/>
      <c r="K587" s="173"/>
      <c r="L587" s="275"/>
      <c r="M587" s="210"/>
      <c r="N587" s="210"/>
      <c r="O587" s="210"/>
      <c r="P587" s="210"/>
    </row>
    <row r="588" spans="1:16" s="147" customFormat="1" ht="18.75">
      <c r="A588" s="267"/>
      <c r="B588" s="267"/>
      <c r="C588" s="267"/>
      <c r="D588" s="267"/>
      <c r="E588" s="267"/>
      <c r="F588" s="267"/>
      <c r="G588" s="267"/>
      <c r="H588" s="267"/>
      <c r="I588" s="267"/>
      <c r="J588" s="267"/>
      <c r="K588" s="267"/>
      <c r="L588" s="267"/>
      <c r="M588" s="267"/>
      <c r="N588" s="267"/>
      <c r="O588" s="267"/>
      <c r="P588" s="276"/>
    </row>
    <row r="589" spans="1:16" s="152" customFormat="1" ht="18.75">
      <c r="A589" s="203"/>
      <c r="B589" s="245"/>
      <c r="C589" s="268"/>
      <c r="D589" s="182"/>
      <c r="E589" s="174"/>
      <c r="F589" s="180"/>
      <c r="G589" s="177"/>
      <c r="H589" s="174"/>
      <c r="I589" s="204"/>
      <c r="J589" s="174"/>
      <c r="K589" s="174"/>
      <c r="L589" s="201"/>
      <c r="M589" s="205"/>
      <c r="N589" s="205"/>
      <c r="O589" s="205"/>
      <c r="P589" s="205"/>
    </row>
    <row r="590" spans="1:16" s="152" customFormat="1" ht="18.75">
      <c r="A590" s="203"/>
      <c r="B590" s="245"/>
      <c r="C590" s="268"/>
      <c r="D590" s="182"/>
      <c r="E590" s="174"/>
      <c r="F590" s="180"/>
      <c r="G590" s="177"/>
      <c r="H590" s="174"/>
      <c r="I590" s="204"/>
      <c r="J590" s="174"/>
      <c r="K590" s="174"/>
      <c r="L590" s="201"/>
      <c r="M590" s="205"/>
      <c r="N590" s="205"/>
      <c r="O590" s="205"/>
      <c r="P590" s="205"/>
    </row>
    <row r="591" spans="1:16" s="152" customFormat="1" ht="18.75">
      <c r="A591" s="203"/>
      <c r="B591" s="245"/>
      <c r="C591" s="268"/>
      <c r="D591" s="182"/>
      <c r="E591" s="174"/>
      <c r="F591" s="180"/>
      <c r="G591" s="177"/>
      <c r="H591" s="174"/>
      <c r="I591" s="204"/>
      <c r="J591" s="174"/>
      <c r="K591" s="174"/>
      <c r="L591" s="201"/>
      <c r="M591" s="205"/>
      <c r="N591" s="205"/>
      <c r="O591" s="205"/>
      <c r="P591" s="205"/>
    </row>
    <row r="592" spans="1:16" s="152" customFormat="1" ht="18.75">
      <c r="A592" s="203"/>
      <c r="B592" s="245"/>
      <c r="C592" s="268"/>
      <c r="D592" s="182"/>
      <c r="E592" s="174"/>
      <c r="F592" s="180"/>
      <c r="G592" s="177"/>
      <c r="H592" s="174"/>
      <c r="I592" s="204"/>
      <c r="J592" s="174"/>
      <c r="K592" s="174"/>
      <c r="L592" s="201"/>
      <c r="M592" s="205"/>
      <c r="N592" s="205"/>
      <c r="O592" s="205"/>
      <c r="P592" s="205"/>
    </row>
    <row r="593" spans="1:16" s="152" customFormat="1" ht="18.75">
      <c r="A593" s="203"/>
      <c r="B593" s="245"/>
      <c r="C593" s="268"/>
      <c r="D593" s="182"/>
      <c r="E593" s="174"/>
      <c r="F593" s="180"/>
      <c r="G593" s="177"/>
      <c r="H593" s="174"/>
      <c r="I593" s="204"/>
      <c r="J593" s="174"/>
      <c r="K593" s="174"/>
      <c r="L593" s="201"/>
      <c r="M593" s="205"/>
      <c r="N593" s="205"/>
      <c r="O593" s="205"/>
      <c r="P593" s="205"/>
    </row>
    <row r="594" spans="1:16" s="152" customFormat="1" ht="18.75">
      <c r="A594" s="203"/>
      <c r="B594" s="245"/>
      <c r="C594" s="268"/>
      <c r="D594" s="182"/>
      <c r="E594" s="174"/>
      <c r="F594" s="180"/>
      <c r="G594" s="177"/>
      <c r="H594" s="174"/>
      <c r="I594" s="204"/>
      <c r="J594" s="174"/>
      <c r="K594" s="174"/>
      <c r="L594" s="201"/>
      <c r="M594" s="205"/>
      <c r="N594" s="205"/>
      <c r="O594" s="205"/>
      <c r="P594" s="205"/>
    </row>
    <row r="595" spans="1:16" s="152" customFormat="1" ht="18.75">
      <c r="A595" s="203"/>
      <c r="B595" s="245"/>
      <c r="C595" s="268"/>
      <c r="D595" s="182"/>
      <c r="E595" s="174"/>
      <c r="F595" s="180"/>
      <c r="G595" s="177"/>
      <c r="H595" s="174"/>
      <c r="I595" s="204"/>
      <c r="J595" s="174"/>
      <c r="K595" s="174"/>
      <c r="L595" s="201"/>
      <c r="M595" s="205"/>
      <c r="N595" s="205"/>
      <c r="O595" s="205"/>
      <c r="P595" s="205"/>
    </row>
    <row r="596" spans="1:16" s="152" customFormat="1" ht="18.75">
      <c r="A596" s="203"/>
      <c r="B596" s="245"/>
      <c r="C596" s="268"/>
      <c r="D596" s="182"/>
      <c r="E596" s="174"/>
      <c r="F596" s="180"/>
      <c r="G596" s="177"/>
      <c r="H596" s="174"/>
      <c r="I596" s="204"/>
      <c r="J596" s="174"/>
      <c r="K596" s="174"/>
      <c r="L596" s="201"/>
      <c r="M596" s="205"/>
      <c r="N596" s="205"/>
      <c r="O596" s="205"/>
      <c r="P596" s="205"/>
    </row>
    <row r="597" spans="1:16" s="152" customFormat="1" ht="18.75">
      <c r="A597" s="203"/>
      <c r="B597" s="245"/>
      <c r="C597" s="268"/>
      <c r="D597" s="182"/>
      <c r="E597" s="174"/>
      <c r="F597" s="180"/>
      <c r="G597" s="177"/>
      <c r="H597" s="174"/>
      <c r="I597" s="204"/>
      <c r="J597" s="174"/>
      <c r="K597" s="174"/>
      <c r="L597" s="201"/>
      <c r="M597" s="205"/>
      <c r="N597" s="205"/>
      <c r="O597" s="205"/>
      <c r="P597" s="205"/>
    </row>
    <row r="598" spans="1:16" s="152" customFormat="1" ht="18.75">
      <c r="A598" s="203"/>
      <c r="B598" s="245"/>
      <c r="C598" s="268"/>
      <c r="D598" s="182"/>
      <c r="E598" s="174"/>
      <c r="F598" s="180"/>
      <c r="G598" s="177"/>
      <c r="H598" s="174"/>
      <c r="I598" s="204"/>
      <c r="J598" s="174"/>
      <c r="K598" s="174"/>
      <c r="L598" s="201"/>
      <c r="M598" s="205"/>
      <c r="N598" s="205"/>
      <c r="O598" s="205"/>
      <c r="P598" s="205"/>
    </row>
    <row r="599" spans="1:16" s="152" customFormat="1" ht="18.75">
      <c r="A599" s="203"/>
      <c r="B599" s="245"/>
      <c r="C599" s="268"/>
      <c r="D599" s="182"/>
      <c r="E599" s="174"/>
      <c r="F599" s="180"/>
      <c r="G599" s="177"/>
      <c r="H599" s="174"/>
      <c r="I599" s="204"/>
      <c r="J599" s="174"/>
      <c r="K599" s="174"/>
      <c r="L599" s="201"/>
      <c r="M599" s="205"/>
      <c r="N599" s="205"/>
      <c r="O599" s="205"/>
      <c r="P599" s="205"/>
    </row>
    <row r="600" spans="1:16" s="152" customFormat="1" ht="18.75">
      <c r="A600" s="203"/>
      <c r="B600" s="245"/>
      <c r="C600" s="268"/>
      <c r="D600" s="182"/>
      <c r="E600" s="174"/>
      <c r="F600" s="180"/>
      <c r="G600" s="177"/>
      <c r="H600" s="174"/>
      <c r="I600" s="204"/>
      <c r="J600" s="174"/>
      <c r="K600" s="174"/>
      <c r="L600" s="201"/>
      <c r="M600" s="205"/>
      <c r="N600" s="205"/>
      <c r="O600" s="205"/>
      <c r="P600" s="205"/>
    </row>
    <row r="601" spans="1:16" s="152" customFormat="1" ht="18.75">
      <c r="A601" s="203"/>
      <c r="B601" s="245"/>
      <c r="C601" s="268"/>
      <c r="D601" s="182"/>
      <c r="E601" s="174"/>
      <c r="F601" s="180"/>
      <c r="G601" s="177"/>
      <c r="H601" s="174"/>
      <c r="I601" s="204"/>
      <c r="J601" s="174"/>
      <c r="K601" s="174"/>
      <c r="L601" s="201"/>
      <c r="M601" s="205"/>
      <c r="N601" s="205"/>
      <c r="O601" s="205"/>
      <c r="P601" s="205"/>
    </row>
    <row r="602" spans="1:16" s="152" customFormat="1" ht="18.75">
      <c r="A602" s="203"/>
      <c r="B602" s="245"/>
      <c r="C602" s="268"/>
      <c r="D602" s="182"/>
      <c r="E602" s="174"/>
      <c r="F602" s="180"/>
      <c r="G602" s="177"/>
      <c r="H602" s="174"/>
      <c r="I602" s="204"/>
      <c r="J602" s="174"/>
      <c r="K602" s="174"/>
      <c r="L602" s="201"/>
      <c r="M602" s="205"/>
      <c r="N602" s="205"/>
      <c r="O602" s="205"/>
      <c r="P602" s="205"/>
    </row>
    <row r="603" spans="1:16" s="152" customFormat="1" ht="18.75">
      <c r="A603" s="203"/>
      <c r="B603" s="245"/>
      <c r="C603" s="268"/>
      <c r="D603" s="182"/>
      <c r="E603" s="174"/>
      <c r="F603" s="180"/>
      <c r="G603" s="177"/>
      <c r="H603" s="174"/>
      <c r="I603" s="204"/>
      <c r="J603" s="174"/>
      <c r="K603" s="174"/>
      <c r="L603" s="201"/>
      <c r="M603" s="205"/>
      <c r="N603" s="205"/>
      <c r="O603" s="205"/>
      <c r="P603" s="205"/>
    </row>
    <row r="604" spans="1:16" s="152" customFormat="1" ht="18.75">
      <c r="A604" s="203"/>
      <c r="B604" s="245"/>
      <c r="C604" s="268"/>
      <c r="D604" s="182"/>
      <c r="E604" s="174"/>
      <c r="F604" s="180"/>
      <c r="G604" s="177"/>
      <c r="H604" s="174"/>
      <c r="I604" s="204"/>
      <c r="J604" s="174"/>
      <c r="K604" s="174"/>
      <c r="L604" s="201"/>
      <c r="M604" s="205"/>
      <c r="N604" s="205"/>
      <c r="O604" s="205"/>
      <c r="P604" s="205"/>
    </row>
    <row r="605" spans="1:16" s="152" customFormat="1" ht="18.75">
      <c r="A605" s="203"/>
      <c r="B605" s="245"/>
      <c r="C605" s="268"/>
      <c r="D605" s="182"/>
      <c r="E605" s="174"/>
      <c r="F605" s="180"/>
      <c r="G605" s="177"/>
      <c r="H605" s="174"/>
      <c r="I605" s="204"/>
      <c r="J605" s="174"/>
      <c r="K605" s="174"/>
      <c r="L605" s="201"/>
      <c r="M605" s="205"/>
      <c r="N605" s="205"/>
      <c r="O605" s="205"/>
      <c r="P605" s="205"/>
    </row>
    <row r="606" spans="1:16" s="152" customFormat="1" ht="18.75">
      <c r="A606" s="203"/>
      <c r="B606" s="245"/>
      <c r="C606" s="268"/>
      <c r="D606" s="182"/>
      <c r="E606" s="174"/>
      <c r="F606" s="180"/>
      <c r="G606" s="177"/>
      <c r="H606" s="174"/>
      <c r="I606" s="204"/>
      <c r="J606" s="174"/>
      <c r="K606" s="174"/>
      <c r="L606" s="201"/>
      <c r="M606" s="205"/>
      <c r="N606" s="205"/>
      <c r="O606" s="205"/>
      <c r="P606" s="205"/>
    </row>
    <row r="607" spans="1:16" s="152" customFormat="1" ht="18.75">
      <c r="A607" s="203"/>
      <c r="B607" s="245"/>
      <c r="C607" s="268"/>
      <c r="D607" s="182"/>
      <c r="E607" s="174"/>
      <c r="F607" s="180"/>
      <c r="G607" s="177"/>
      <c r="H607" s="174"/>
      <c r="I607" s="204"/>
      <c r="J607" s="174"/>
      <c r="K607" s="174"/>
      <c r="L607" s="201"/>
      <c r="M607" s="205"/>
      <c r="N607" s="205"/>
      <c r="O607" s="205"/>
      <c r="P607" s="205"/>
    </row>
    <row r="608" spans="1:16" s="152" customFormat="1" ht="18.75">
      <c r="A608" s="203"/>
      <c r="B608" s="245"/>
      <c r="C608" s="268"/>
      <c r="D608" s="182"/>
      <c r="E608" s="174"/>
      <c r="F608" s="180"/>
      <c r="G608" s="177"/>
      <c r="H608" s="174"/>
      <c r="I608" s="204"/>
      <c r="J608" s="174"/>
      <c r="K608" s="174"/>
      <c r="L608" s="201"/>
      <c r="M608" s="205"/>
      <c r="N608" s="205"/>
      <c r="O608" s="205"/>
      <c r="P608" s="205"/>
    </row>
    <row r="609" spans="1:16" s="152" customFormat="1" ht="18.75">
      <c r="A609" s="203"/>
      <c r="B609" s="245"/>
      <c r="C609" s="268"/>
      <c r="D609" s="182"/>
      <c r="E609" s="174"/>
      <c r="F609" s="180"/>
      <c r="G609" s="177"/>
      <c r="H609" s="174"/>
      <c r="I609" s="204"/>
      <c r="J609" s="174"/>
      <c r="K609" s="174"/>
      <c r="L609" s="201"/>
      <c r="M609" s="205"/>
      <c r="N609" s="205"/>
      <c r="O609" s="205"/>
      <c r="P609" s="205"/>
    </row>
    <row r="610" spans="1:16" s="152" customFormat="1" ht="18.75">
      <c r="A610" s="203"/>
      <c r="B610" s="245"/>
      <c r="C610" s="268"/>
      <c r="D610" s="182"/>
      <c r="E610" s="174"/>
      <c r="F610" s="180"/>
      <c r="G610" s="177"/>
      <c r="H610" s="174"/>
      <c r="I610" s="204"/>
      <c r="J610" s="174"/>
      <c r="K610" s="174"/>
      <c r="L610" s="201"/>
      <c r="M610" s="205"/>
      <c r="N610" s="205"/>
      <c r="O610" s="205"/>
      <c r="P610" s="205"/>
    </row>
    <row r="611" spans="1:16" s="152" customFormat="1" ht="18.75">
      <c r="A611" s="203"/>
      <c r="B611" s="245"/>
      <c r="C611" s="268"/>
      <c r="D611" s="182"/>
      <c r="E611" s="174"/>
      <c r="F611" s="180"/>
      <c r="G611" s="177"/>
      <c r="H611" s="174"/>
      <c r="I611" s="204"/>
      <c r="J611" s="174"/>
      <c r="K611" s="174"/>
      <c r="L611" s="201"/>
      <c r="M611" s="205"/>
      <c r="N611" s="205"/>
      <c r="O611" s="205"/>
      <c r="P611" s="205"/>
    </row>
    <row r="612" spans="1:16" s="152" customFormat="1" ht="18.75">
      <c r="A612" s="203"/>
      <c r="B612" s="245"/>
      <c r="C612" s="268"/>
      <c r="D612" s="182"/>
      <c r="E612" s="174"/>
      <c r="F612" s="180"/>
      <c r="G612" s="177"/>
      <c r="H612" s="174"/>
      <c r="I612" s="204"/>
      <c r="J612" s="174"/>
      <c r="K612" s="174"/>
      <c r="L612" s="201"/>
      <c r="M612" s="205"/>
      <c r="N612" s="205"/>
      <c r="O612" s="205"/>
      <c r="P612" s="205"/>
    </row>
    <row r="613" spans="1:16" s="152" customFormat="1" ht="18.75">
      <c r="A613" s="203"/>
      <c r="B613" s="245"/>
      <c r="C613" s="268"/>
      <c r="D613" s="182"/>
      <c r="E613" s="174"/>
      <c r="F613" s="180"/>
      <c r="G613" s="177"/>
      <c r="H613" s="174"/>
      <c r="I613" s="204"/>
      <c r="J613" s="174"/>
      <c r="K613" s="174"/>
      <c r="L613" s="201"/>
      <c r="M613" s="205"/>
      <c r="N613" s="205"/>
      <c r="O613" s="205"/>
      <c r="P613" s="205"/>
    </row>
    <row r="614" spans="1:16" s="152" customFormat="1" ht="18.75">
      <c r="A614" s="203"/>
      <c r="B614" s="245"/>
      <c r="C614" s="268"/>
      <c r="D614" s="182"/>
      <c r="E614" s="174"/>
      <c r="F614" s="180"/>
      <c r="G614" s="177"/>
      <c r="H614" s="174"/>
      <c r="I614" s="204"/>
      <c r="J614" s="174"/>
      <c r="K614" s="174"/>
      <c r="L614" s="201"/>
      <c r="M614" s="205"/>
      <c r="N614" s="205"/>
      <c r="O614" s="205"/>
      <c r="P614" s="205"/>
    </row>
    <row r="615" spans="1:16" s="152" customFormat="1" ht="18.75">
      <c r="A615" s="203"/>
      <c r="B615" s="245"/>
      <c r="C615" s="268"/>
      <c r="D615" s="182"/>
      <c r="E615" s="174"/>
      <c r="F615" s="180"/>
      <c r="G615" s="177"/>
      <c r="H615" s="174"/>
      <c r="I615" s="204"/>
      <c r="J615" s="174"/>
      <c r="K615" s="174"/>
      <c r="L615" s="201"/>
      <c r="M615" s="205"/>
      <c r="N615" s="205"/>
      <c r="O615" s="205"/>
      <c r="P615" s="205"/>
    </row>
    <row r="616" spans="1:16" s="152" customFormat="1" ht="18.75">
      <c r="A616" s="203"/>
      <c r="B616" s="245"/>
      <c r="C616" s="268"/>
      <c r="D616" s="182"/>
      <c r="E616" s="174"/>
      <c r="F616" s="180"/>
      <c r="G616" s="177"/>
      <c r="H616" s="174"/>
      <c r="I616" s="204"/>
      <c r="J616" s="174"/>
      <c r="K616" s="174"/>
      <c r="L616" s="201"/>
      <c r="M616" s="205"/>
      <c r="N616" s="205"/>
      <c r="O616" s="205"/>
      <c r="P616" s="205"/>
    </row>
    <row r="617" spans="1:16" s="152" customFormat="1" ht="18.75">
      <c r="A617" s="203"/>
      <c r="B617" s="245"/>
      <c r="C617" s="268"/>
      <c r="D617" s="182"/>
      <c r="E617" s="174"/>
      <c r="F617" s="180"/>
      <c r="G617" s="177"/>
      <c r="H617" s="174"/>
      <c r="I617" s="204"/>
      <c r="J617" s="174"/>
      <c r="K617" s="174"/>
      <c r="L617" s="201"/>
      <c r="M617" s="205"/>
      <c r="N617" s="205"/>
      <c r="O617" s="205"/>
      <c r="P617" s="205"/>
    </row>
    <row r="618" spans="1:16" s="152" customFormat="1" ht="18.75">
      <c r="A618" s="203"/>
      <c r="B618" s="245"/>
      <c r="C618" s="268"/>
      <c r="D618" s="182"/>
      <c r="E618" s="174"/>
      <c r="F618" s="180"/>
      <c r="G618" s="177"/>
      <c r="H618" s="174"/>
      <c r="I618" s="204"/>
      <c r="J618" s="174"/>
      <c r="K618" s="174"/>
      <c r="L618" s="201"/>
      <c r="M618" s="205"/>
      <c r="N618" s="205"/>
      <c r="O618" s="205"/>
      <c r="P618" s="205"/>
    </row>
    <row r="619" spans="1:16" s="152" customFormat="1" ht="18.75">
      <c r="A619" s="203"/>
      <c r="B619" s="245"/>
      <c r="C619" s="268"/>
      <c r="D619" s="182"/>
      <c r="E619" s="174"/>
      <c r="F619" s="180"/>
      <c r="G619" s="177"/>
      <c r="H619" s="174"/>
      <c r="I619" s="204"/>
      <c r="J619" s="174"/>
      <c r="K619" s="174"/>
      <c r="L619" s="201"/>
      <c r="M619" s="205"/>
      <c r="N619" s="205"/>
      <c r="O619" s="205"/>
      <c r="P619" s="205"/>
    </row>
    <row r="620" spans="1:16" s="152" customFormat="1" ht="18.75">
      <c r="A620" s="203"/>
      <c r="B620" s="245"/>
      <c r="C620" s="268"/>
      <c r="D620" s="182"/>
      <c r="E620" s="174"/>
      <c r="F620" s="180"/>
      <c r="G620" s="177"/>
      <c r="H620" s="174"/>
      <c r="I620" s="204"/>
      <c r="J620" s="174"/>
      <c r="K620" s="174"/>
      <c r="L620" s="201"/>
      <c r="M620" s="205"/>
      <c r="N620" s="205"/>
      <c r="O620" s="205"/>
      <c r="P620" s="205"/>
    </row>
    <row r="621" spans="1:16" s="152" customFormat="1" ht="18.75">
      <c r="A621" s="203"/>
      <c r="B621" s="245"/>
      <c r="C621" s="268"/>
      <c r="D621" s="182"/>
      <c r="E621" s="174"/>
      <c r="F621" s="180"/>
      <c r="G621" s="177"/>
      <c r="H621" s="174"/>
      <c r="I621" s="204"/>
      <c r="J621" s="174"/>
      <c r="K621" s="174"/>
      <c r="L621" s="201"/>
      <c r="M621" s="205"/>
      <c r="N621" s="205"/>
      <c r="O621" s="205"/>
      <c r="P621" s="205"/>
    </row>
    <row r="622" spans="1:16" s="152" customFormat="1" ht="18.75">
      <c r="A622" s="203"/>
      <c r="B622" s="245"/>
      <c r="C622" s="268"/>
      <c r="D622" s="182"/>
      <c r="E622" s="174"/>
      <c r="F622" s="180"/>
      <c r="G622" s="177"/>
      <c r="H622" s="174"/>
      <c r="I622" s="204"/>
      <c r="J622" s="174"/>
      <c r="K622" s="174"/>
      <c r="L622" s="201"/>
      <c r="M622" s="205"/>
      <c r="N622" s="205"/>
      <c r="O622" s="205"/>
      <c r="P622" s="205"/>
    </row>
    <row r="623" spans="1:16" s="152" customFormat="1" ht="18.75">
      <c r="A623" s="203"/>
      <c r="B623" s="245"/>
      <c r="C623" s="268"/>
      <c r="D623" s="182"/>
      <c r="E623" s="174"/>
      <c r="F623" s="180"/>
      <c r="G623" s="177"/>
      <c r="H623" s="174"/>
      <c r="I623" s="204"/>
      <c r="J623" s="174"/>
      <c r="K623" s="174"/>
      <c r="L623" s="201"/>
      <c r="M623" s="205"/>
      <c r="N623" s="205"/>
      <c r="O623" s="205"/>
      <c r="P623" s="205"/>
    </row>
    <row r="624" spans="1:16" s="152" customFormat="1" ht="18.75">
      <c r="A624" s="203"/>
      <c r="B624" s="245"/>
      <c r="C624" s="268"/>
      <c r="D624" s="182"/>
      <c r="E624" s="174"/>
      <c r="F624" s="180"/>
      <c r="G624" s="177"/>
      <c r="H624" s="174"/>
      <c r="I624" s="204"/>
      <c r="J624" s="174"/>
      <c r="K624" s="174"/>
      <c r="L624" s="201"/>
      <c r="M624" s="205"/>
      <c r="N624" s="205"/>
      <c r="O624" s="205"/>
      <c r="P624" s="205"/>
    </row>
    <row r="625" spans="1:16" s="152" customFormat="1" ht="18.75">
      <c r="A625" s="203"/>
      <c r="B625" s="245"/>
      <c r="C625" s="268"/>
      <c r="D625" s="182"/>
      <c r="E625" s="174"/>
      <c r="F625" s="180"/>
      <c r="G625" s="177"/>
      <c r="H625" s="174"/>
      <c r="I625" s="204"/>
      <c r="J625" s="174"/>
      <c r="K625" s="174"/>
      <c r="L625" s="201"/>
      <c r="M625" s="205"/>
      <c r="N625" s="205"/>
      <c r="O625" s="205"/>
      <c r="P625" s="205"/>
    </row>
    <row r="626" spans="1:16" s="152" customFormat="1" ht="18.75">
      <c r="A626" s="203"/>
      <c r="B626" s="245"/>
      <c r="C626" s="268"/>
      <c r="D626" s="182"/>
      <c r="E626" s="174"/>
      <c r="F626" s="180"/>
      <c r="G626" s="177"/>
      <c r="H626" s="174"/>
      <c r="I626" s="204"/>
      <c r="J626" s="174"/>
      <c r="K626" s="174"/>
      <c r="L626" s="201"/>
      <c r="M626" s="205"/>
      <c r="N626" s="205"/>
      <c r="O626" s="205"/>
      <c r="P626" s="205"/>
    </row>
    <row r="627" spans="1:16" s="152" customFormat="1" ht="18.75">
      <c r="A627" s="203"/>
      <c r="B627" s="245"/>
      <c r="C627" s="268"/>
      <c r="D627" s="182"/>
      <c r="E627" s="174"/>
      <c r="F627" s="180"/>
      <c r="G627" s="177"/>
      <c r="H627" s="174"/>
      <c r="I627" s="204"/>
      <c r="J627" s="174"/>
      <c r="K627" s="174"/>
      <c r="L627" s="201"/>
      <c r="M627" s="205"/>
      <c r="N627" s="205"/>
      <c r="O627" s="205"/>
      <c r="P627" s="205"/>
    </row>
    <row r="628" spans="1:16" s="147" customFormat="1" ht="13.5" customHeight="1">
      <c r="A628" s="269"/>
      <c r="B628" s="270"/>
      <c r="C628" s="270"/>
      <c r="D628" s="270"/>
      <c r="E628" s="270"/>
      <c r="F628" s="270"/>
      <c r="G628" s="270"/>
      <c r="H628" s="270"/>
      <c r="I628" s="270"/>
      <c r="J628" s="270"/>
      <c r="K628" s="270"/>
      <c r="L628" s="270"/>
      <c r="M628" s="270"/>
      <c r="N628" s="270"/>
      <c r="O628" s="270"/>
      <c r="P628" s="277"/>
    </row>
    <row r="629" spans="1:16" s="153" customFormat="1" ht="18.75">
      <c r="A629" s="211"/>
      <c r="B629" s="173"/>
      <c r="C629" s="173"/>
      <c r="D629" s="182"/>
      <c r="E629" s="190"/>
      <c r="F629" s="191"/>
      <c r="G629" s="190"/>
      <c r="H629" s="190"/>
      <c r="I629" s="173"/>
      <c r="J629" s="190"/>
      <c r="K629" s="278"/>
      <c r="L629" s="275"/>
      <c r="M629" s="209"/>
      <c r="N629" s="173"/>
      <c r="O629" s="211"/>
      <c r="P629" s="211"/>
    </row>
    <row r="630" spans="1:16" s="153" customFormat="1" ht="18.75">
      <c r="A630" s="211"/>
      <c r="B630" s="271"/>
      <c r="C630" s="271"/>
      <c r="D630" s="272"/>
      <c r="E630" s="273"/>
      <c r="F630" s="274"/>
      <c r="G630" s="273"/>
      <c r="H630" s="273"/>
      <c r="I630" s="271"/>
      <c r="J630" s="273"/>
      <c r="K630" s="279"/>
      <c r="L630" s="280"/>
      <c r="M630" s="281"/>
      <c r="N630" s="271"/>
      <c r="O630" s="282"/>
      <c r="P630" s="282"/>
    </row>
    <row r="631" spans="1:16" s="153" customFormat="1" ht="18.75">
      <c r="A631" s="211"/>
      <c r="B631" s="173"/>
      <c r="C631" s="173"/>
      <c r="D631" s="182"/>
      <c r="E631" s="190"/>
      <c r="F631" s="191"/>
      <c r="G631" s="190"/>
      <c r="H631" s="190"/>
      <c r="I631" s="173"/>
      <c r="J631" s="190"/>
      <c r="K631" s="278"/>
      <c r="L631" s="283"/>
      <c r="M631" s="209"/>
      <c r="N631" s="173"/>
      <c r="O631" s="211"/>
      <c r="P631" s="211"/>
    </row>
    <row r="632" spans="1:16" s="153" customFormat="1" ht="18.75">
      <c r="A632" s="211"/>
      <c r="B632" s="173"/>
      <c r="C632" s="173"/>
      <c r="D632" s="182"/>
      <c r="E632" s="190"/>
      <c r="F632" s="191"/>
      <c r="G632" s="190"/>
      <c r="H632" s="190"/>
      <c r="I632" s="173"/>
      <c r="J632" s="190"/>
      <c r="K632" s="284"/>
      <c r="L632" s="173"/>
      <c r="M632" s="285"/>
      <c r="N632" s="173"/>
      <c r="O632" s="211"/>
      <c r="P632" s="211"/>
    </row>
    <row r="633" spans="1:16" s="153" customFormat="1" ht="18.75">
      <c r="A633" s="211"/>
      <c r="B633" s="173"/>
      <c r="C633" s="173"/>
      <c r="D633" s="182"/>
      <c r="E633" s="190"/>
      <c r="F633" s="191"/>
      <c r="G633" s="190"/>
      <c r="H633" s="190"/>
      <c r="I633" s="173"/>
      <c r="J633" s="190"/>
      <c r="K633" s="278"/>
      <c r="L633" s="173"/>
      <c r="M633" s="209"/>
      <c r="N633" s="173"/>
      <c r="O633" s="211"/>
      <c r="P633" s="211"/>
    </row>
    <row r="634" spans="1:16" s="153" customFormat="1" ht="18.75">
      <c r="A634" s="211"/>
      <c r="B634" s="173"/>
      <c r="C634" s="173"/>
      <c r="D634" s="182"/>
      <c r="E634" s="190"/>
      <c r="F634" s="191"/>
      <c r="G634" s="190"/>
      <c r="H634" s="190"/>
      <c r="I634" s="173"/>
      <c r="J634" s="190"/>
      <c r="K634" s="278"/>
      <c r="L634" s="173"/>
      <c r="M634" s="209"/>
      <c r="N634" s="173"/>
      <c r="O634" s="211"/>
      <c r="P634" s="211"/>
    </row>
    <row r="635" spans="1:16" s="153" customFormat="1" ht="18.75">
      <c r="A635" s="211"/>
      <c r="B635" s="173"/>
      <c r="C635" s="173"/>
      <c r="D635" s="182"/>
      <c r="E635" s="190"/>
      <c r="F635" s="191"/>
      <c r="G635" s="190"/>
      <c r="H635" s="190"/>
      <c r="I635" s="173"/>
      <c r="J635" s="190"/>
      <c r="K635" s="278"/>
      <c r="L635" s="173"/>
      <c r="M635" s="209"/>
      <c r="N635" s="173"/>
      <c r="O635" s="211"/>
      <c r="P635" s="211"/>
    </row>
    <row r="636" spans="1:16" s="153" customFormat="1" ht="18.75">
      <c r="A636" s="211"/>
      <c r="B636" s="173"/>
      <c r="C636" s="173"/>
      <c r="D636" s="182"/>
      <c r="E636" s="190"/>
      <c r="F636" s="191"/>
      <c r="G636" s="190"/>
      <c r="H636" s="190"/>
      <c r="I636" s="173"/>
      <c r="J636" s="190"/>
      <c r="K636" s="278"/>
      <c r="L636" s="173"/>
      <c r="M636" s="209"/>
      <c r="N636" s="173"/>
      <c r="O636" s="211"/>
      <c r="P636" s="211"/>
    </row>
    <row r="637" spans="1:16" s="153" customFormat="1" ht="18.75">
      <c r="A637" s="211"/>
      <c r="B637" s="173"/>
      <c r="C637" s="173"/>
      <c r="D637" s="182"/>
      <c r="E637" s="190"/>
      <c r="F637" s="191"/>
      <c r="G637" s="190"/>
      <c r="H637" s="190"/>
      <c r="I637" s="173"/>
      <c r="J637" s="190"/>
      <c r="K637" s="278"/>
      <c r="L637" s="173"/>
      <c r="M637" s="209"/>
      <c r="N637" s="173"/>
      <c r="O637" s="211"/>
      <c r="P637" s="211"/>
    </row>
    <row r="638" spans="1:16" s="153" customFormat="1" ht="18.75">
      <c r="A638" s="211"/>
      <c r="B638" s="173"/>
      <c r="C638" s="173"/>
      <c r="D638" s="182"/>
      <c r="E638" s="190"/>
      <c r="F638" s="191"/>
      <c r="G638" s="190"/>
      <c r="H638" s="190"/>
      <c r="I638" s="173"/>
      <c r="J638" s="190"/>
      <c r="K638" s="278"/>
      <c r="L638" s="173"/>
      <c r="M638" s="209"/>
      <c r="N638" s="173"/>
      <c r="O638" s="211"/>
      <c r="P638" s="211"/>
    </row>
    <row r="639" spans="1:16" s="153" customFormat="1" ht="18.75">
      <c r="A639" s="211"/>
      <c r="B639" s="173"/>
      <c r="C639" s="173"/>
      <c r="D639" s="182"/>
      <c r="E639" s="190"/>
      <c r="F639" s="191"/>
      <c r="G639" s="190"/>
      <c r="H639" s="190"/>
      <c r="I639" s="173"/>
      <c r="J639" s="190"/>
      <c r="K639" s="278"/>
      <c r="L639" s="173"/>
      <c r="M639" s="209"/>
      <c r="N639" s="173"/>
      <c r="O639" s="211"/>
      <c r="P639" s="211"/>
    </row>
    <row r="640" spans="1:16" s="153" customFormat="1" ht="18.75">
      <c r="A640" s="211"/>
      <c r="B640" s="173"/>
      <c r="C640" s="173"/>
      <c r="D640" s="182"/>
      <c r="E640" s="190"/>
      <c r="F640" s="191"/>
      <c r="G640" s="190"/>
      <c r="H640" s="190"/>
      <c r="I640" s="173"/>
      <c r="J640" s="190"/>
      <c r="K640" s="278"/>
      <c r="L640" s="173"/>
      <c r="M640" s="209"/>
      <c r="N640" s="173"/>
      <c r="O640" s="211"/>
      <c r="P640" s="211"/>
    </row>
    <row r="641" spans="1:16" s="153" customFormat="1" ht="18.75">
      <c r="A641" s="211"/>
      <c r="B641" s="173"/>
      <c r="C641" s="173"/>
      <c r="D641" s="182"/>
      <c r="E641" s="190"/>
      <c r="F641" s="191"/>
      <c r="G641" s="190"/>
      <c r="H641" s="190"/>
      <c r="I641" s="173"/>
      <c r="J641" s="190"/>
      <c r="K641" s="278"/>
      <c r="L641" s="173"/>
      <c r="M641" s="209"/>
      <c r="N641" s="173"/>
      <c r="O641" s="211"/>
      <c r="P641" s="211"/>
    </row>
    <row r="642" spans="1:16" s="153" customFormat="1" ht="18.75">
      <c r="A642" s="211"/>
      <c r="B642" s="173"/>
      <c r="C642" s="173"/>
      <c r="D642" s="182"/>
      <c r="E642" s="190"/>
      <c r="F642" s="191"/>
      <c r="G642" s="190"/>
      <c r="H642" s="190"/>
      <c r="I642" s="173"/>
      <c r="J642" s="190"/>
      <c r="K642" s="278"/>
      <c r="L642" s="173"/>
      <c r="M642" s="209"/>
      <c r="N642" s="173"/>
      <c r="O642" s="211"/>
      <c r="P642" s="211"/>
    </row>
    <row r="643" spans="1:16" s="153" customFormat="1" ht="18.75">
      <c r="A643" s="211"/>
      <c r="B643" s="173"/>
      <c r="C643" s="173"/>
      <c r="D643" s="182"/>
      <c r="E643" s="190"/>
      <c r="F643" s="191"/>
      <c r="G643" s="190"/>
      <c r="H643" s="190"/>
      <c r="I643" s="173"/>
      <c r="J643" s="190"/>
      <c r="K643" s="278"/>
      <c r="L643" s="288"/>
      <c r="M643" s="209"/>
      <c r="N643" s="173"/>
      <c r="O643" s="211"/>
      <c r="P643" s="211"/>
    </row>
    <row r="644" spans="1:16" s="147" customFormat="1" ht="18.75">
      <c r="A644" s="286"/>
      <c r="B644" s="287"/>
      <c r="C644" s="287"/>
      <c r="D644" s="287"/>
      <c r="E644" s="287"/>
      <c r="F644" s="287"/>
      <c r="G644" s="287"/>
      <c r="H644" s="287"/>
      <c r="I644" s="287"/>
      <c r="J644" s="287"/>
      <c r="K644" s="287"/>
      <c r="L644" s="287"/>
      <c r="M644" s="287"/>
      <c r="N644" s="287"/>
      <c r="O644" s="287"/>
      <c r="P644" s="289"/>
    </row>
    <row r="645" spans="1:16" s="148" customFormat="1" ht="18.75">
      <c r="A645" s="183"/>
      <c r="B645" s="175"/>
      <c r="C645" s="175"/>
      <c r="D645" s="192"/>
      <c r="E645" s="185"/>
      <c r="F645" s="175"/>
      <c r="G645" s="185"/>
      <c r="H645" s="185"/>
      <c r="I645" s="185"/>
      <c r="J645" s="185"/>
      <c r="K645" s="185"/>
      <c r="L645" s="206"/>
      <c r="M645" s="214"/>
      <c r="N645" s="175"/>
      <c r="O645" s="175"/>
      <c r="P645" s="183"/>
    </row>
    <row r="646" spans="1:16" s="148" customFormat="1" ht="18.75">
      <c r="A646" s="183"/>
      <c r="B646" s="175"/>
      <c r="C646" s="175"/>
      <c r="D646" s="192"/>
      <c r="E646" s="185"/>
      <c r="F646" s="175"/>
      <c r="G646" s="185"/>
      <c r="H646" s="185"/>
      <c r="I646" s="185"/>
      <c r="J646" s="185"/>
      <c r="K646" s="185"/>
      <c r="L646" s="206"/>
      <c r="M646" s="214"/>
      <c r="N646" s="175"/>
      <c r="O646" s="175"/>
      <c r="P646" s="183"/>
    </row>
    <row r="647" spans="1:16" s="148" customFormat="1" ht="18.75">
      <c r="A647" s="183"/>
      <c r="B647" s="175"/>
      <c r="C647" s="175"/>
      <c r="D647" s="192"/>
      <c r="E647" s="185"/>
      <c r="F647" s="175"/>
      <c r="G647" s="185"/>
      <c r="H647" s="185"/>
      <c r="I647" s="185"/>
      <c r="J647" s="185"/>
      <c r="K647" s="185"/>
      <c r="L647" s="206"/>
      <c r="M647" s="214"/>
      <c r="N647" s="175"/>
      <c r="O647" s="175"/>
      <c r="P647" s="183"/>
    </row>
    <row r="648" spans="1:16" s="148" customFormat="1" ht="18.75">
      <c r="A648" s="183"/>
      <c r="B648" s="175"/>
      <c r="C648" s="175"/>
      <c r="D648" s="192"/>
      <c r="E648" s="185"/>
      <c r="F648" s="175"/>
      <c r="G648" s="185"/>
      <c r="H648" s="185"/>
      <c r="I648" s="185"/>
      <c r="J648" s="185"/>
      <c r="K648" s="185"/>
      <c r="L648" s="206"/>
      <c r="M648" s="214"/>
      <c r="N648" s="175"/>
      <c r="O648" s="175"/>
      <c r="P648" s="183"/>
    </row>
    <row r="649" spans="1:16" s="148" customFormat="1" ht="18.75">
      <c r="A649" s="183"/>
      <c r="B649" s="175"/>
      <c r="C649" s="175"/>
      <c r="D649" s="192"/>
      <c r="E649" s="185"/>
      <c r="F649" s="175"/>
      <c r="G649" s="185"/>
      <c r="H649" s="185"/>
      <c r="I649" s="185"/>
      <c r="J649" s="185"/>
      <c r="K649" s="185"/>
      <c r="L649" s="206"/>
      <c r="M649" s="214"/>
      <c r="N649" s="175"/>
      <c r="O649" s="175"/>
      <c r="P649" s="183"/>
    </row>
    <row r="650" spans="1:16" s="148" customFormat="1" ht="18.75">
      <c r="A650" s="183"/>
      <c r="B650" s="175"/>
      <c r="C650" s="175"/>
      <c r="D650" s="192"/>
      <c r="E650" s="185"/>
      <c r="F650" s="175"/>
      <c r="G650" s="185"/>
      <c r="H650" s="185"/>
      <c r="I650" s="185"/>
      <c r="J650" s="185"/>
      <c r="K650" s="185"/>
      <c r="L650" s="206"/>
      <c r="M650" s="214"/>
      <c r="N650" s="175"/>
      <c r="O650" s="175"/>
      <c r="P650" s="183"/>
    </row>
    <row r="651" spans="1:16" s="148" customFormat="1" ht="18.75">
      <c r="A651" s="183"/>
      <c r="B651" s="175"/>
      <c r="C651" s="175"/>
      <c r="D651" s="192"/>
      <c r="E651" s="185"/>
      <c r="F651" s="175"/>
      <c r="G651" s="185"/>
      <c r="H651" s="185"/>
      <c r="I651" s="185"/>
      <c r="J651" s="185"/>
      <c r="K651" s="185"/>
      <c r="L651" s="206"/>
      <c r="M651" s="214"/>
      <c r="N651" s="175"/>
      <c r="O651" s="175"/>
      <c r="P651" s="183"/>
    </row>
    <row r="652" spans="1:16" s="148" customFormat="1" ht="18.75">
      <c r="A652" s="183"/>
      <c r="B652" s="175"/>
      <c r="C652" s="175"/>
      <c r="D652" s="192"/>
      <c r="E652" s="185"/>
      <c r="F652" s="175"/>
      <c r="G652" s="185"/>
      <c r="H652" s="185"/>
      <c r="I652" s="185"/>
      <c r="J652" s="185"/>
      <c r="K652" s="185"/>
      <c r="L652" s="206"/>
      <c r="M652" s="214"/>
      <c r="N652" s="175"/>
      <c r="O652" s="175"/>
      <c r="P652" s="183"/>
    </row>
    <row r="653" spans="1:16" s="148" customFormat="1" ht="18.75">
      <c r="A653" s="183"/>
      <c r="B653" s="175"/>
      <c r="C653" s="175"/>
      <c r="D653" s="192"/>
      <c r="E653" s="185"/>
      <c r="F653" s="175"/>
      <c r="G653" s="185"/>
      <c r="H653" s="185"/>
      <c r="I653" s="185"/>
      <c r="J653" s="185"/>
      <c r="K653" s="185"/>
      <c r="L653" s="206"/>
      <c r="M653" s="214"/>
      <c r="N653" s="175"/>
      <c r="O653" s="175"/>
      <c r="P653" s="183"/>
    </row>
    <row r="654" spans="1:16" s="148" customFormat="1" ht="18.75">
      <c r="A654" s="183"/>
      <c r="B654" s="175"/>
      <c r="C654" s="175"/>
      <c r="D654" s="192"/>
      <c r="E654" s="185"/>
      <c r="F654" s="175"/>
      <c r="G654" s="185"/>
      <c r="H654" s="185"/>
      <c r="I654" s="185"/>
      <c r="J654" s="185"/>
      <c r="K654" s="185"/>
      <c r="L654" s="206"/>
      <c r="M654" s="214"/>
      <c r="N654" s="175"/>
      <c r="O654" s="175"/>
      <c r="P654" s="183"/>
    </row>
    <row r="655" spans="1:16" s="148" customFormat="1" ht="18.75">
      <c r="A655" s="183"/>
      <c r="B655" s="175"/>
      <c r="C655" s="175"/>
      <c r="D655" s="192"/>
      <c r="E655" s="185"/>
      <c r="F655" s="175"/>
      <c r="G655" s="185"/>
      <c r="H655" s="185"/>
      <c r="I655" s="185"/>
      <c r="J655" s="185"/>
      <c r="K655" s="185"/>
      <c r="L655" s="206"/>
      <c r="M655" s="214"/>
      <c r="N655" s="175"/>
      <c r="O655" s="175"/>
      <c r="P655" s="183"/>
    </row>
    <row r="656" spans="1:16" s="148" customFormat="1" ht="18.75">
      <c r="A656" s="183"/>
      <c r="B656" s="175"/>
      <c r="C656" s="175"/>
      <c r="D656" s="192"/>
      <c r="E656" s="185"/>
      <c r="F656" s="175"/>
      <c r="G656" s="185"/>
      <c r="H656" s="185"/>
      <c r="I656" s="185"/>
      <c r="J656" s="185"/>
      <c r="K656" s="185"/>
      <c r="L656" s="206"/>
      <c r="M656" s="214"/>
      <c r="N656" s="175"/>
      <c r="O656" s="175"/>
      <c r="P656" s="183"/>
    </row>
    <row r="657" spans="1:16" s="148" customFormat="1" ht="18.75">
      <c r="A657" s="183"/>
      <c r="B657" s="175"/>
      <c r="C657" s="175"/>
      <c r="D657" s="192"/>
      <c r="E657" s="185"/>
      <c r="F657" s="175"/>
      <c r="G657" s="185"/>
      <c r="H657" s="185"/>
      <c r="I657" s="185"/>
      <c r="J657" s="185"/>
      <c r="K657" s="185"/>
      <c r="L657" s="206"/>
      <c r="M657" s="214"/>
      <c r="N657" s="175"/>
      <c r="O657" s="175"/>
      <c r="P657" s="183"/>
    </row>
    <row r="658" spans="1:16" s="148" customFormat="1" ht="18.75">
      <c r="A658" s="183"/>
      <c r="B658" s="175"/>
      <c r="C658" s="175"/>
      <c r="D658" s="192"/>
      <c r="E658" s="185"/>
      <c r="F658" s="175"/>
      <c r="G658" s="185"/>
      <c r="H658" s="185"/>
      <c r="I658" s="185"/>
      <c r="J658" s="185"/>
      <c r="K658" s="185"/>
      <c r="L658" s="206"/>
      <c r="M658" s="214"/>
      <c r="N658" s="175"/>
      <c r="O658" s="175"/>
      <c r="P658" s="183"/>
    </row>
    <row r="659" spans="1:16" s="148" customFormat="1" ht="18.75">
      <c r="A659" s="183"/>
      <c r="B659" s="175"/>
      <c r="C659" s="175"/>
      <c r="D659" s="192"/>
      <c r="E659" s="185"/>
      <c r="F659" s="175"/>
      <c r="G659" s="185"/>
      <c r="H659" s="185"/>
      <c r="I659" s="185"/>
      <c r="J659" s="185"/>
      <c r="K659" s="185"/>
      <c r="L659" s="206"/>
      <c r="M659" s="214"/>
      <c r="N659" s="175"/>
      <c r="O659" s="175"/>
      <c r="P659" s="183"/>
    </row>
    <row r="660" spans="1:16" s="148" customFormat="1" ht="18.75">
      <c r="A660" s="183"/>
      <c r="B660" s="175"/>
      <c r="C660" s="175"/>
      <c r="D660" s="192"/>
      <c r="E660" s="185"/>
      <c r="F660" s="175"/>
      <c r="G660" s="185"/>
      <c r="H660" s="185"/>
      <c r="I660" s="185"/>
      <c r="J660" s="185"/>
      <c r="K660" s="185"/>
      <c r="L660" s="206"/>
      <c r="M660" s="214"/>
      <c r="N660" s="175"/>
      <c r="O660" s="175"/>
      <c r="P660" s="183"/>
    </row>
    <row r="661" spans="1:16" s="148" customFormat="1" ht="18.75">
      <c r="A661" s="183"/>
      <c r="B661" s="175"/>
      <c r="C661" s="175"/>
      <c r="D661" s="192"/>
      <c r="E661" s="185"/>
      <c r="F661" s="175"/>
      <c r="G661" s="185"/>
      <c r="H661" s="185"/>
      <c r="I661" s="185"/>
      <c r="J661" s="185"/>
      <c r="K661" s="185"/>
      <c r="L661" s="206"/>
      <c r="M661" s="214"/>
      <c r="N661" s="175"/>
      <c r="O661" s="175"/>
      <c r="P661" s="183"/>
    </row>
    <row r="662" spans="1:16" s="148" customFormat="1" ht="18.75">
      <c r="A662" s="183"/>
      <c r="B662" s="175"/>
      <c r="C662" s="175"/>
      <c r="D662" s="192"/>
      <c r="E662" s="185"/>
      <c r="F662" s="175"/>
      <c r="G662" s="185"/>
      <c r="H662" s="185"/>
      <c r="I662" s="185"/>
      <c r="J662" s="185"/>
      <c r="K662" s="185"/>
      <c r="L662" s="206"/>
      <c r="M662" s="214"/>
      <c r="N662" s="175"/>
      <c r="O662" s="175"/>
      <c r="P662" s="183"/>
    </row>
    <row r="663" spans="1:16" s="148" customFormat="1" ht="18.75">
      <c r="A663" s="183"/>
      <c r="B663" s="175"/>
      <c r="C663" s="175"/>
      <c r="D663" s="192"/>
      <c r="E663" s="185"/>
      <c r="F663" s="175"/>
      <c r="G663" s="185"/>
      <c r="H663" s="185"/>
      <c r="I663" s="185"/>
      <c r="J663" s="185"/>
      <c r="K663" s="185"/>
      <c r="L663" s="206"/>
      <c r="M663" s="214"/>
      <c r="N663" s="175"/>
      <c r="O663" s="175"/>
      <c r="P663" s="183"/>
    </row>
    <row r="664" spans="1:16" s="148" customFormat="1" ht="18.75">
      <c r="A664" s="183"/>
      <c r="B664" s="175"/>
      <c r="C664" s="175"/>
      <c r="D664" s="192"/>
      <c r="E664" s="185"/>
      <c r="F664" s="175"/>
      <c r="G664" s="185"/>
      <c r="H664" s="185"/>
      <c r="I664" s="185"/>
      <c r="J664" s="185"/>
      <c r="K664" s="185"/>
      <c r="L664" s="206"/>
      <c r="M664" s="214"/>
      <c r="N664" s="175"/>
      <c r="O664" s="175"/>
      <c r="P664" s="183"/>
    </row>
    <row r="665" spans="1:16" s="148" customFormat="1" ht="18.75">
      <c r="A665" s="183"/>
      <c r="B665" s="175"/>
      <c r="C665" s="175"/>
      <c r="D665" s="192"/>
      <c r="E665" s="185"/>
      <c r="F665" s="175"/>
      <c r="G665" s="185"/>
      <c r="H665" s="185"/>
      <c r="I665" s="185"/>
      <c r="J665" s="185"/>
      <c r="K665" s="185"/>
      <c r="L665" s="206"/>
      <c r="M665" s="214"/>
      <c r="N665" s="175"/>
      <c r="O665" s="175"/>
      <c r="P665" s="183"/>
    </row>
    <row r="666" spans="1:16" s="148" customFormat="1" ht="18.75">
      <c r="A666" s="183"/>
      <c r="B666" s="175"/>
      <c r="C666" s="175"/>
      <c r="D666" s="192"/>
      <c r="E666" s="185"/>
      <c r="F666" s="175"/>
      <c r="G666" s="185"/>
      <c r="H666" s="185"/>
      <c r="I666" s="185"/>
      <c r="J666" s="185"/>
      <c r="K666" s="185"/>
      <c r="L666" s="206"/>
      <c r="M666" s="214"/>
      <c r="N666" s="175"/>
      <c r="O666" s="175"/>
      <c r="P666" s="183"/>
    </row>
    <row r="667" spans="1:16" s="148" customFormat="1" ht="18.75">
      <c r="A667" s="183"/>
      <c r="B667" s="175"/>
      <c r="C667" s="175"/>
      <c r="D667" s="192"/>
      <c r="E667" s="185"/>
      <c r="F667" s="175"/>
      <c r="G667" s="185"/>
      <c r="H667" s="185"/>
      <c r="I667" s="185"/>
      <c r="J667" s="185"/>
      <c r="K667" s="185"/>
      <c r="L667" s="206"/>
      <c r="M667" s="214"/>
      <c r="N667" s="175"/>
      <c r="O667" s="175"/>
      <c r="P667" s="183"/>
    </row>
    <row r="668" spans="1:16" s="148" customFormat="1" ht="18.75">
      <c r="A668" s="183"/>
      <c r="B668" s="175"/>
      <c r="C668" s="175"/>
      <c r="D668" s="192"/>
      <c r="E668" s="185"/>
      <c r="F668" s="175"/>
      <c r="G668" s="185"/>
      <c r="H668" s="185"/>
      <c r="I668" s="185"/>
      <c r="J668" s="185"/>
      <c r="K668" s="185"/>
      <c r="L668" s="206"/>
      <c r="M668" s="214"/>
      <c r="N668" s="175"/>
      <c r="O668" s="175"/>
      <c r="P668" s="183"/>
    </row>
    <row r="669" spans="1:16" s="148" customFormat="1" ht="18.75">
      <c r="A669" s="183"/>
      <c r="B669" s="175"/>
      <c r="C669" s="175"/>
      <c r="D669" s="192"/>
      <c r="E669" s="185"/>
      <c r="F669" s="175"/>
      <c r="G669" s="185"/>
      <c r="H669" s="185"/>
      <c r="I669" s="185"/>
      <c r="J669" s="185"/>
      <c r="K669" s="185"/>
      <c r="L669" s="206"/>
      <c r="M669" s="214"/>
      <c r="N669" s="175"/>
      <c r="O669" s="175"/>
      <c r="P669" s="183"/>
    </row>
    <row r="670" spans="1:16" s="148" customFormat="1" ht="18.75">
      <c r="A670" s="183"/>
      <c r="B670" s="175"/>
      <c r="C670" s="175"/>
      <c r="D670" s="192"/>
      <c r="E670" s="185"/>
      <c r="F670" s="175"/>
      <c r="G670" s="185"/>
      <c r="H670" s="185"/>
      <c r="I670" s="185"/>
      <c r="J670" s="185"/>
      <c r="K670" s="185"/>
      <c r="L670" s="206"/>
      <c r="M670" s="214"/>
      <c r="N670" s="175"/>
      <c r="O670" s="175"/>
      <c r="P670" s="183"/>
    </row>
    <row r="671" spans="1:16" s="148" customFormat="1" ht="18.75">
      <c r="A671" s="183"/>
      <c r="B671" s="175"/>
      <c r="C671" s="175"/>
      <c r="D671" s="192"/>
      <c r="E671" s="185"/>
      <c r="F671" s="175"/>
      <c r="G671" s="185"/>
      <c r="H671" s="185"/>
      <c r="I671" s="185"/>
      <c r="J671" s="185"/>
      <c r="K671" s="185"/>
      <c r="L671" s="206"/>
      <c r="M671" s="214"/>
      <c r="N671" s="175"/>
      <c r="O671" s="175"/>
      <c r="P671" s="183"/>
    </row>
    <row r="672" spans="1:16" s="148" customFormat="1" ht="18.75">
      <c r="A672" s="183"/>
      <c r="B672" s="175"/>
      <c r="C672" s="175"/>
      <c r="D672" s="192"/>
      <c r="E672" s="185"/>
      <c r="F672" s="175"/>
      <c r="G672" s="185"/>
      <c r="H672" s="185"/>
      <c r="I672" s="185"/>
      <c r="J672" s="185"/>
      <c r="K672" s="185"/>
      <c r="L672" s="206"/>
      <c r="M672" s="214"/>
      <c r="N672" s="175"/>
      <c r="O672" s="175"/>
      <c r="P672" s="183"/>
    </row>
    <row r="673" spans="1:16" s="148" customFormat="1" ht="18.75">
      <c r="A673" s="183"/>
      <c r="B673" s="175"/>
      <c r="C673" s="175"/>
      <c r="D673" s="192"/>
      <c r="E673" s="185"/>
      <c r="F673" s="175"/>
      <c r="G673" s="185"/>
      <c r="H673" s="185"/>
      <c r="I673" s="185"/>
      <c r="J673" s="185"/>
      <c r="K673" s="185"/>
      <c r="L673" s="206"/>
      <c r="M673" s="214"/>
      <c r="N673" s="175"/>
      <c r="O673" s="175"/>
      <c r="P673" s="183"/>
    </row>
    <row r="674" spans="1:16" s="148" customFormat="1" ht="18.75">
      <c r="A674" s="183"/>
      <c r="B674" s="175"/>
      <c r="C674" s="175"/>
      <c r="D674" s="192"/>
      <c r="E674" s="185"/>
      <c r="F674" s="175"/>
      <c r="G674" s="185"/>
      <c r="H674" s="185"/>
      <c r="I674" s="185"/>
      <c r="J674" s="185"/>
      <c r="K674" s="185"/>
      <c r="L674" s="206"/>
      <c r="M674" s="214"/>
      <c r="N674" s="175"/>
      <c r="O674" s="175"/>
      <c r="P674" s="183"/>
    </row>
    <row r="675" spans="1:16" s="148" customFormat="1" ht="18.75">
      <c r="A675" s="183"/>
      <c r="B675" s="175"/>
      <c r="C675" s="175"/>
      <c r="D675" s="192"/>
      <c r="E675" s="185"/>
      <c r="F675" s="175"/>
      <c r="G675" s="185"/>
      <c r="H675" s="185"/>
      <c r="I675" s="185"/>
      <c r="J675" s="185"/>
      <c r="K675" s="185"/>
      <c r="L675" s="206"/>
      <c r="M675" s="214"/>
      <c r="N675" s="175"/>
      <c r="O675" s="175"/>
      <c r="P675" s="183"/>
    </row>
    <row r="676" spans="1:16" s="148" customFormat="1" ht="18.75">
      <c r="A676" s="183"/>
      <c r="B676" s="175"/>
      <c r="C676" s="175"/>
      <c r="D676" s="192"/>
      <c r="E676" s="185"/>
      <c r="F676" s="175"/>
      <c r="G676" s="185"/>
      <c r="H676" s="185"/>
      <c r="I676" s="185"/>
      <c r="J676" s="185"/>
      <c r="K676" s="185"/>
      <c r="L676" s="206"/>
      <c r="M676" s="214"/>
      <c r="N676" s="175"/>
      <c r="O676" s="175"/>
      <c r="P676" s="183"/>
    </row>
    <row r="677" spans="1:16" s="148" customFormat="1" ht="18.75">
      <c r="A677" s="183"/>
      <c r="B677" s="175"/>
      <c r="C677" s="175"/>
      <c r="D677" s="192"/>
      <c r="E677" s="185"/>
      <c r="F677" s="175"/>
      <c r="G677" s="185"/>
      <c r="H677" s="185"/>
      <c r="I677" s="185"/>
      <c r="J677" s="185"/>
      <c r="K677" s="185"/>
      <c r="L677" s="206"/>
      <c r="M677" s="214"/>
      <c r="N677" s="175"/>
      <c r="O677" s="175"/>
      <c r="P677" s="183"/>
    </row>
    <row r="678" spans="1:16" s="148" customFormat="1" ht="18.75">
      <c r="A678" s="183"/>
      <c r="B678" s="175"/>
      <c r="C678" s="175"/>
      <c r="D678" s="192"/>
      <c r="E678" s="185"/>
      <c r="F678" s="175"/>
      <c r="G678" s="185"/>
      <c r="H678" s="185"/>
      <c r="I678" s="185"/>
      <c r="J678" s="185"/>
      <c r="K678" s="185"/>
      <c r="L678" s="206"/>
      <c r="M678" s="214"/>
      <c r="N678" s="175"/>
      <c r="O678" s="175"/>
      <c r="P678" s="183"/>
    </row>
    <row r="679" spans="1:16" s="148" customFormat="1" ht="18.75">
      <c r="A679" s="183"/>
      <c r="B679" s="175"/>
      <c r="C679" s="175"/>
      <c r="D679" s="192"/>
      <c r="E679" s="185"/>
      <c r="F679" s="175"/>
      <c r="G679" s="185"/>
      <c r="H679" s="185"/>
      <c r="I679" s="185"/>
      <c r="J679" s="185"/>
      <c r="K679" s="185"/>
      <c r="L679" s="206"/>
      <c r="M679" s="214"/>
      <c r="N679" s="175"/>
      <c r="O679" s="175"/>
      <c r="P679" s="183"/>
    </row>
    <row r="680" spans="1:16" s="148" customFormat="1" ht="18.75">
      <c r="A680" s="183"/>
      <c r="B680" s="175"/>
      <c r="C680" s="175"/>
      <c r="D680" s="192"/>
      <c r="E680" s="185"/>
      <c r="F680" s="175"/>
      <c r="G680" s="185"/>
      <c r="H680" s="185"/>
      <c r="I680" s="185"/>
      <c r="J680" s="185"/>
      <c r="K680" s="185"/>
      <c r="L680" s="206"/>
      <c r="M680" s="214"/>
      <c r="N680" s="175"/>
      <c r="O680" s="175"/>
      <c r="P680" s="183"/>
    </row>
    <row r="681" spans="1:16" s="148" customFormat="1" ht="18.75">
      <c r="A681" s="183"/>
      <c r="B681" s="175"/>
      <c r="C681" s="175"/>
      <c r="D681" s="192"/>
      <c r="E681" s="185"/>
      <c r="F681" s="175"/>
      <c r="G681" s="185"/>
      <c r="H681" s="185"/>
      <c r="I681" s="185"/>
      <c r="J681" s="185"/>
      <c r="K681" s="185"/>
      <c r="L681" s="206"/>
      <c r="M681" s="214"/>
      <c r="N681" s="175"/>
      <c r="O681" s="175"/>
      <c r="P681" s="183"/>
    </row>
    <row r="682" spans="1:16" s="148" customFormat="1" ht="18.75">
      <c r="A682" s="183"/>
      <c r="B682" s="175"/>
      <c r="C682" s="175"/>
      <c r="D682" s="192"/>
      <c r="E682" s="185"/>
      <c r="F682" s="175"/>
      <c r="G682" s="185"/>
      <c r="H682" s="185"/>
      <c r="I682" s="185"/>
      <c r="J682" s="185"/>
      <c r="K682" s="185"/>
      <c r="L682" s="206"/>
      <c r="M682" s="214"/>
      <c r="N682" s="175"/>
      <c r="O682" s="175"/>
      <c r="P682" s="183"/>
    </row>
    <row r="683" spans="1:16" s="148" customFormat="1" ht="18.75">
      <c r="A683" s="183"/>
      <c r="B683" s="175"/>
      <c r="C683" s="175"/>
      <c r="D683" s="192"/>
      <c r="E683" s="185"/>
      <c r="F683" s="175"/>
      <c r="G683" s="185"/>
      <c r="H683" s="185"/>
      <c r="I683" s="185"/>
      <c r="J683" s="185"/>
      <c r="K683" s="185"/>
      <c r="L683" s="206"/>
      <c r="M683" s="214"/>
      <c r="N683" s="175"/>
      <c r="O683" s="175"/>
      <c r="P683" s="183"/>
    </row>
    <row r="684" spans="1:16" s="148" customFormat="1" ht="18.75">
      <c r="A684" s="183"/>
      <c r="B684" s="175"/>
      <c r="C684" s="175"/>
      <c r="D684" s="192"/>
      <c r="E684" s="185"/>
      <c r="F684" s="175"/>
      <c r="G684" s="185"/>
      <c r="H684" s="185"/>
      <c r="I684" s="185"/>
      <c r="J684" s="185"/>
      <c r="K684" s="185"/>
      <c r="L684" s="206"/>
      <c r="M684" s="214"/>
      <c r="N684" s="175"/>
      <c r="O684" s="175"/>
      <c r="P684" s="183"/>
    </row>
    <row r="685" spans="1:16" s="148" customFormat="1" ht="18.75">
      <c r="A685" s="183"/>
      <c r="B685" s="175"/>
      <c r="C685" s="175"/>
      <c r="D685" s="192"/>
      <c r="E685" s="185"/>
      <c r="F685" s="175"/>
      <c r="G685" s="185"/>
      <c r="H685" s="185"/>
      <c r="I685" s="185"/>
      <c r="J685" s="185"/>
      <c r="K685" s="185"/>
      <c r="L685" s="206"/>
      <c r="M685" s="214"/>
      <c r="N685" s="175"/>
      <c r="O685" s="175"/>
      <c r="P685" s="183"/>
    </row>
    <row r="686" spans="1:16" s="148" customFormat="1" ht="18.75">
      <c r="A686" s="183"/>
      <c r="B686" s="175"/>
      <c r="C686" s="175"/>
      <c r="D686" s="192"/>
      <c r="E686" s="185"/>
      <c r="F686" s="175"/>
      <c r="G686" s="185"/>
      <c r="H686" s="185"/>
      <c r="I686" s="185"/>
      <c r="J686" s="185"/>
      <c r="K686" s="185"/>
      <c r="L686" s="206"/>
      <c r="M686" s="214"/>
      <c r="N686" s="175"/>
      <c r="O686" s="175"/>
      <c r="P686" s="183"/>
    </row>
    <row r="687" spans="1:16" s="148" customFormat="1" ht="18.75">
      <c r="A687" s="183"/>
      <c r="B687" s="175"/>
      <c r="C687" s="175"/>
      <c r="D687" s="192"/>
      <c r="E687" s="185"/>
      <c r="F687" s="175"/>
      <c r="G687" s="185"/>
      <c r="H687" s="185"/>
      <c r="I687" s="185"/>
      <c r="J687" s="185"/>
      <c r="K687" s="185"/>
      <c r="L687" s="206"/>
      <c r="M687" s="214"/>
      <c r="N687" s="175"/>
      <c r="O687" s="175"/>
      <c r="P687" s="183"/>
    </row>
    <row r="688" spans="1:16" s="148" customFormat="1" ht="18.75">
      <c r="A688" s="183"/>
      <c r="B688" s="175"/>
      <c r="C688" s="175"/>
      <c r="D688" s="192"/>
      <c r="E688" s="185"/>
      <c r="F688" s="175"/>
      <c r="G688" s="185"/>
      <c r="H688" s="185"/>
      <c r="I688" s="185"/>
      <c r="J688" s="185"/>
      <c r="K688" s="185"/>
      <c r="L688" s="206"/>
      <c r="M688" s="214"/>
      <c r="N688" s="175"/>
      <c r="O688" s="175"/>
      <c r="P688" s="183"/>
    </row>
    <row r="689" spans="1:16" s="148" customFormat="1" ht="18.75">
      <c r="A689" s="183"/>
      <c r="B689" s="175"/>
      <c r="C689" s="175"/>
      <c r="D689" s="192"/>
      <c r="E689" s="185"/>
      <c r="F689" s="175"/>
      <c r="G689" s="185"/>
      <c r="H689" s="185"/>
      <c r="I689" s="185"/>
      <c r="J689" s="185"/>
      <c r="K689" s="185"/>
      <c r="L689" s="206"/>
      <c r="M689" s="214"/>
      <c r="N689" s="175"/>
      <c r="O689" s="175"/>
      <c r="P689" s="183"/>
    </row>
    <row r="690" spans="1:16" s="148" customFormat="1" ht="18.75">
      <c r="A690" s="183"/>
      <c r="B690" s="175"/>
      <c r="C690" s="175"/>
      <c r="D690" s="192"/>
      <c r="E690" s="185"/>
      <c r="F690" s="175"/>
      <c r="G690" s="185"/>
      <c r="H690" s="185"/>
      <c r="I690" s="185"/>
      <c r="J690" s="185"/>
      <c r="K690" s="185"/>
      <c r="L690" s="206"/>
      <c r="M690" s="214"/>
      <c r="N690" s="175"/>
      <c r="O690" s="175"/>
      <c r="P690" s="183"/>
    </row>
    <row r="691" spans="1:16" s="148" customFormat="1" ht="18.75">
      <c r="A691" s="183"/>
      <c r="B691" s="175"/>
      <c r="C691" s="175"/>
      <c r="D691" s="192"/>
      <c r="E691" s="185"/>
      <c r="F691" s="175"/>
      <c r="G691" s="185"/>
      <c r="H691" s="185"/>
      <c r="I691" s="185"/>
      <c r="J691" s="185"/>
      <c r="K691" s="185"/>
      <c r="L691" s="206"/>
      <c r="M691" s="214"/>
      <c r="N691" s="175"/>
      <c r="O691" s="175"/>
      <c r="P691" s="183"/>
    </row>
    <row r="692" spans="1:16" s="148" customFormat="1" ht="18.75">
      <c r="A692" s="183"/>
      <c r="B692" s="175"/>
      <c r="C692" s="175"/>
      <c r="D692" s="192"/>
      <c r="E692" s="185"/>
      <c r="F692" s="175"/>
      <c r="G692" s="185"/>
      <c r="H692" s="185"/>
      <c r="I692" s="185"/>
      <c r="J692" s="185"/>
      <c r="K692" s="185"/>
      <c r="L692" s="206"/>
      <c r="M692" s="214"/>
      <c r="N692" s="175"/>
      <c r="O692" s="175"/>
      <c r="P692" s="183"/>
    </row>
    <row r="693" spans="1:16" s="148" customFormat="1" ht="18.75">
      <c r="A693" s="183"/>
      <c r="B693" s="175"/>
      <c r="C693" s="175"/>
      <c r="D693" s="192"/>
      <c r="E693" s="185"/>
      <c r="F693" s="175"/>
      <c r="G693" s="185"/>
      <c r="H693" s="185"/>
      <c r="I693" s="185"/>
      <c r="J693" s="185"/>
      <c r="K693" s="185"/>
      <c r="L693" s="206"/>
      <c r="M693" s="214"/>
      <c r="N693" s="175"/>
      <c r="O693" s="175"/>
      <c r="P693" s="183"/>
    </row>
    <row r="694" spans="1:16" s="148" customFormat="1" ht="18.75">
      <c r="A694" s="183"/>
      <c r="B694" s="175"/>
      <c r="C694" s="175"/>
      <c r="D694" s="192"/>
      <c r="E694" s="185"/>
      <c r="F694" s="175"/>
      <c r="G694" s="185"/>
      <c r="H694" s="185"/>
      <c r="I694" s="185"/>
      <c r="J694" s="185"/>
      <c r="K694" s="185"/>
      <c r="L694" s="206"/>
      <c r="M694" s="214"/>
      <c r="N694" s="175"/>
      <c r="O694" s="175"/>
      <c r="P694" s="183"/>
    </row>
    <row r="695" spans="1:16" s="148" customFormat="1" ht="18.75">
      <c r="A695" s="183"/>
      <c r="B695" s="175"/>
      <c r="C695" s="175"/>
      <c r="D695" s="192"/>
      <c r="E695" s="185"/>
      <c r="F695" s="175"/>
      <c r="G695" s="185"/>
      <c r="H695" s="185"/>
      <c r="I695" s="185"/>
      <c r="J695" s="185"/>
      <c r="K695" s="185"/>
      <c r="L695" s="206"/>
      <c r="M695" s="214"/>
      <c r="N695" s="175"/>
      <c r="O695" s="175"/>
      <c r="P695" s="183"/>
    </row>
    <row r="696" spans="1:16" s="147" customFormat="1" ht="18.75">
      <c r="A696" s="260"/>
      <c r="B696" s="259"/>
      <c r="C696" s="259"/>
      <c r="D696" s="259"/>
      <c r="E696" s="259"/>
      <c r="F696" s="259"/>
      <c r="G696" s="259"/>
      <c r="H696" s="259"/>
      <c r="I696" s="259"/>
      <c r="J696" s="259"/>
      <c r="K696" s="259"/>
      <c r="L696" s="259"/>
      <c r="M696" s="259"/>
      <c r="N696" s="259"/>
      <c r="O696" s="259"/>
      <c r="P696" s="263"/>
    </row>
    <row r="697" spans="1:16" s="148" customFormat="1" ht="18.75">
      <c r="A697" s="183"/>
      <c r="B697" s="175"/>
      <c r="C697" s="175"/>
      <c r="D697" s="192"/>
      <c r="E697" s="185"/>
      <c r="F697" s="175"/>
      <c r="G697" s="185"/>
      <c r="H697" s="185"/>
      <c r="I697" s="185"/>
      <c r="J697" s="185"/>
      <c r="K697" s="185"/>
      <c r="L697" s="214"/>
      <c r="M697" s="214"/>
      <c r="N697" s="175"/>
      <c r="O697" s="175"/>
      <c r="P697" s="175"/>
    </row>
    <row r="698" spans="1:16" s="148" customFormat="1" ht="18.75">
      <c r="A698" s="183"/>
      <c r="B698" s="175"/>
      <c r="C698" s="175"/>
      <c r="D698" s="192"/>
      <c r="E698" s="185"/>
      <c r="F698" s="175"/>
      <c r="G698" s="185"/>
      <c r="H698" s="185"/>
      <c r="I698" s="185"/>
      <c r="J698" s="185"/>
      <c r="K698" s="185"/>
      <c r="L698" s="214"/>
      <c r="M698" s="214"/>
      <c r="N698" s="175"/>
      <c r="O698" s="175"/>
      <c r="P698" s="175"/>
    </row>
    <row r="699" spans="1:16" s="148" customFormat="1" ht="18.75">
      <c r="A699" s="183"/>
      <c r="B699" s="175"/>
      <c r="C699" s="175"/>
      <c r="D699" s="192"/>
      <c r="E699" s="185"/>
      <c r="F699" s="175"/>
      <c r="G699" s="185"/>
      <c r="H699" s="185"/>
      <c r="I699" s="185"/>
      <c r="J699" s="185"/>
      <c r="K699" s="185"/>
      <c r="L699" s="214"/>
      <c r="M699" s="214"/>
      <c r="N699" s="175"/>
      <c r="O699" s="175"/>
      <c r="P699" s="175"/>
    </row>
    <row r="700" spans="1:16" s="148" customFormat="1" ht="18.75">
      <c r="A700" s="183"/>
      <c r="B700" s="175"/>
      <c r="C700" s="175"/>
      <c r="D700" s="192"/>
      <c r="E700" s="185"/>
      <c r="F700" s="175"/>
      <c r="G700" s="185"/>
      <c r="H700" s="185"/>
      <c r="I700" s="185"/>
      <c r="J700" s="185"/>
      <c r="K700" s="185"/>
      <c r="L700" s="214"/>
      <c r="M700" s="214"/>
      <c r="N700" s="175"/>
      <c r="O700" s="175"/>
      <c r="P700" s="175"/>
    </row>
    <row r="701" spans="1:16" s="148" customFormat="1" ht="18.75">
      <c r="A701" s="183"/>
      <c r="B701" s="175"/>
      <c r="C701" s="175"/>
      <c r="D701" s="192"/>
      <c r="E701" s="185"/>
      <c r="F701" s="175"/>
      <c r="G701" s="185"/>
      <c r="H701" s="185"/>
      <c r="I701" s="185"/>
      <c r="J701" s="185"/>
      <c r="K701" s="185"/>
      <c r="L701" s="214"/>
      <c r="M701" s="214"/>
      <c r="N701" s="175"/>
      <c r="O701" s="175"/>
      <c r="P701" s="175"/>
    </row>
    <row r="702" spans="1:16" s="148" customFormat="1" ht="18.75">
      <c r="A702" s="183"/>
      <c r="B702" s="175"/>
      <c r="C702" s="175"/>
      <c r="D702" s="192"/>
      <c r="E702" s="185"/>
      <c r="F702" s="175"/>
      <c r="G702" s="185"/>
      <c r="H702" s="185"/>
      <c r="I702" s="185"/>
      <c r="J702" s="185"/>
      <c r="K702" s="185"/>
      <c r="L702" s="214"/>
      <c r="M702" s="214"/>
      <c r="N702" s="175"/>
      <c r="O702" s="175"/>
      <c r="P702" s="175"/>
    </row>
    <row r="706" spans="1:16" s="147" customFormat="1" ht="19.5" customHeight="1">
      <c r="A706" s="619"/>
      <c r="B706" s="619"/>
      <c r="C706" s="619"/>
      <c r="D706" s="619"/>
      <c r="E706" s="153"/>
      <c r="G706" s="618"/>
      <c r="H706" s="618"/>
    </row>
    <row r="707" spans="1:16" s="147" customFormat="1" ht="19.5" customHeight="1">
      <c r="A707" s="619"/>
      <c r="B707" s="619"/>
      <c r="C707" s="619"/>
      <c r="D707" s="619"/>
      <c r="E707" s="152"/>
      <c r="G707" s="618"/>
      <c r="H707" s="618"/>
    </row>
    <row r="708" spans="1:16" s="147" customFormat="1" ht="19.5" customHeight="1">
      <c r="A708" s="619"/>
      <c r="B708" s="619"/>
      <c r="C708" s="619"/>
      <c r="D708" s="619"/>
      <c r="E708" s="152"/>
      <c r="F708" s="290"/>
      <c r="G708" s="618"/>
      <c r="H708" s="618"/>
      <c r="O708" s="618"/>
      <c r="P708" s="618"/>
    </row>
  </sheetData>
  <autoFilter ref="A6:P778">
    <extLst/>
  </autoFilter>
  <mergeCells count="6">
    <mergeCell ref="L1:P1"/>
    <mergeCell ref="A5:P5"/>
    <mergeCell ref="A74:P74"/>
    <mergeCell ref="O708:P708"/>
    <mergeCell ref="A706:D708"/>
    <mergeCell ref="G706:H708"/>
  </mergeCells>
  <pageMargins left="0.31496062992126" right="0.118110236220472" top="0.35433070866141703" bottom="0.15748031496063" header="0.31496062992126" footer="0.31496062992126"/>
  <pageSetup paperSize="9" scale="3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R13"/>
  <sheetViews>
    <sheetView topLeftCell="A7" workbookViewId="0">
      <selection activeCell="E7" sqref="E7"/>
    </sheetView>
  </sheetViews>
  <sheetFormatPr defaultColWidth="9" defaultRowHeight="15"/>
  <cols>
    <col min="1" max="1" width="16.28515625" customWidth="1"/>
    <col min="2" max="2" width="17.5703125" customWidth="1"/>
    <col min="3" max="3" width="9.7109375" customWidth="1"/>
    <col min="4" max="4" width="94.42578125" customWidth="1"/>
    <col min="5" max="5" width="19" customWidth="1"/>
    <col min="6" max="6" width="26.42578125" customWidth="1"/>
    <col min="7" max="7" width="21.5703125" customWidth="1"/>
    <col min="8" max="8" width="12.5703125" customWidth="1"/>
    <col min="9" max="9" width="11.7109375" customWidth="1"/>
    <col min="10" max="10" width="10.140625" customWidth="1"/>
    <col min="11" max="11" width="9.140625" hidden="1" customWidth="1"/>
  </cols>
  <sheetData>
    <row r="1" spans="1:18" ht="6.75" customHeight="1">
      <c r="G1" s="532"/>
      <c r="H1" s="532"/>
      <c r="I1" s="532"/>
      <c r="J1" s="532"/>
      <c r="K1" s="532"/>
      <c r="L1" s="23"/>
      <c r="M1" s="23"/>
      <c r="N1" s="24"/>
      <c r="O1" s="25"/>
      <c r="P1" s="620"/>
      <c r="Q1" s="621"/>
      <c r="R1" s="621"/>
    </row>
    <row r="2" spans="1:18" ht="36.75" hidden="1" customHeight="1">
      <c r="D2" s="10"/>
      <c r="E2" s="11"/>
      <c r="F2" s="11"/>
      <c r="K2" s="23"/>
      <c r="L2" s="23"/>
      <c r="M2" s="23"/>
      <c r="N2" s="24"/>
      <c r="O2" s="25"/>
      <c r="P2" s="26"/>
      <c r="Q2" s="29"/>
      <c r="R2" s="29"/>
    </row>
    <row r="3" spans="1:18" ht="18.75" customHeight="1">
      <c r="A3" s="128" t="s">
        <v>322</v>
      </c>
      <c r="B3" s="128"/>
      <c r="C3" s="128"/>
      <c r="D3" s="128"/>
      <c r="E3" s="128"/>
      <c r="F3" s="128"/>
      <c r="G3" s="128"/>
      <c r="H3" s="128"/>
      <c r="I3" s="128"/>
      <c r="J3" s="128"/>
      <c r="K3" s="23"/>
      <c r="L3" s="23"/>
      <c r="M3" s="23"/>
      <c r="N3" s="24"/>
      <c r="O3" s="25"/>
      <c r="P3" s="26"/>
      <c r="Q3" s="29"/>
      <c r="R3" s="29"/>
    </row>
    <row r="4" spans="1:18" s="1" customFormat="1" ht="24.75" customHeight="1">
      <c r="A4" s="129" t="s">
        <v>346</v>
      </c>
      <c r="B4" s="129"/>
      <c r="C4" s="129"/>
      <c r="D4" s="129"/>
      <c r="E4" s="129"/>
      <c r="F4" s="129"/>
      <c r="G4" s="129"/>
      <c r="H4" s="129"/>
      <c r="I4" s="129"/>
      <c r="J4" s="129"/>
      <c r="K4" s="27"/>
      <c r="L4" s="27"/>
      <c r="M4" s="27"/>
      <c r="N4" s="27"/>
      <c r="O4" s="27"/>
      <c r="P4" s="27"/>
      <c r="Q4" s="27"/>
      <c r="R4" s="28"/>
    </row>
    <row r="5" spans="1:18" s="126" customFormat="1" ht="199.5" customHeight="1">
      <c r="A5" s="130" t="s">
        <v>347</v>
      </c>
      <c r="B5" s="131" t="s">
        <v>348</v>
      </c>
      <c r="C5" s="131" t="s">
        <v>349</v>
      </c>
      <c r="D5" s="131" t="s">
        <v>350</v>
      </c>
      <c r="E5" s="131" t="s">
        <v>351</v>
      </c>
      <c r="F5" s="132" t="s">
        <v>352</v>
      </c>
      <c r="G5" s="133" t="s">
        <v>353</v>
      </c>
      <c r="H5" s="134" t="s">
        <v>327</v>
      </c>
      <c r="I5" s="144" t="s">
        <v>309</v>
      </c>
      <c r="J5" s="144" t="s">
        <v>16</v>
      </c>
    </row>
    <row r="6" spans="1:18" s="1" customFormat="1" ht="375" customHeight="1">
      <c r="A6" s="135"/>
      <c r="B6" s="136"/>
      <c r="C6" s="137"/>
      <c r="D6" s="138"/>
      <c r="E6" s="139"/>
      <c r="F6" s="140"/>
      <c r="G6" s="141"/>
      <c r="H6" s="63"/>
      <c r="I6" s="63"/>
      <c r="J6" s="142"/>
    </row>
    <row r="7" spans="1:18" s="127" customFormat="1" ht="240.75" customHeight="1">
      <c r="A7" s="142"/>
      <c r="B7" s="142"/>
      <c r="C7" s="142"/>
      <c r="D7" s="138"/>
      <c r="E7" s="140"/>
      <c r="F7" s="140"/>
      <c r="G7" s="140"/>
      <c r="H7" s="142"/>
      <c r="I7" s="142"/>
      <c r="J7" s="142"/>
    </row>
    <row r="8" spans="1:18">
      <c r="D8" s="23"/>
    </row>
    <row r="9" spans="1:18" s="1" customFormat="1">
      <c r="D9" s="28"/>
    </row>
    <row r="10" spans="1:18" s="1" customFormat="1">
      <c r="D10" s="143"/>
    </row>
    <row r="11" spans="1:18" s="1" customFormat="1">
      <c r="D11" s="28"/>
      <c r="I11" s="622"/>
      <c r="J11" s="622"/>
    </row>
    <row r="12" spans="1:18">
      <c r="D12" s="23"/>
    </row>
    <row r="13" spans="1:18">
      <c r="D13" s="23"/>
    </row>
  </sheetData>
  <mergeCells count="3">
    <mergeCell ref="G1:K1"/>
    <mergeCell ref="P1:R1"/>
    <mergeCell ref="I11:J11"/>
  </mergeCells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928"/>
  <sheetViews>
    <sheetView zoomScale="80" zoomScaleNormal="80" zoomScalePageLayoutView="80" workbookViewId="0">
      <selection activeCell="A7" sqref="A7:E19"/>
    </sheetView>
  </sheetViews>
  <sheetFormatPr defaultColWidth="9" defaultRowHeight="15"/>
  <cols>
    <col min="2" max="2" width="57.85546875" customWidth="1"/>
    <col min="3" max="3" width="63.7109375" customWidth="1"/>
    <col min="4" max="4" width="48.28515625" customWidth="1"/>
    <col min="5" max="5" width="23.140625" customWidth="1"/>
    <col min="6" max="6" width="20" hidden="1" customWidth="1"/>
    <col min="7" max="7" width="25" hidden="1" customWidth="1"/>
    <col min="8" max="8" width="24.140625" hidden="1" customWidth="1"/>
    <col min="9" max="9" width="18.7109375" customWidth="1"/>
    <col min="10" max="10" width="34.5703125" customWidth="1"/>
    <col min="11" max="11" width="27.140625" customWidth="1"/>
    <col min="12" max="12" width="18.7109375" customWidth="1"/>
    <col min="13" max="13" width="27.5703125" customWidth="1"/>
    <col min="14" max="14" width="28" customWidth="1"/>
    <col min="15" max="15" width="17.42578125" customWidth="1"/>
    <col min="16" max="16" width="23.5703125" customWidth="1"/>
    <col min="17" max="17" width="15" customWidth="1"/>
    <col min="18" max="18" width="23" customWidth="1"/>
  </cols>
  <sheetData>
    <row r="1" spans="1:18" ht="4.5" customHeight="1">
      <c r="D1" s="532"/>
      <c r="E1" s="532"/>
      <c r="F1" s="532"/>
      <c r="G1" s="532"/>
      <c r="H1" s="532"/>
      <c r="K1" s="23"/>
      <c r="L1" s="23"/>
      <c r="M1" s="23"/>
      <c r="N1" s="24"/>
      <c r="O1" s="25"/>
      <c r="P1" s="620"/>
      <c r="Q1" s="621"/>
      <c r="R1" s="621"/>
    </row>
    <row r="2" spans="1:18" ht="36.75" hidden="1" customHeight="1">
      <c r="D2" s="10"/>
      <c r="E2" s="11"/>
      <c r="F2" s="11"/>
      <c r="K2" s="23"/>
      <c r="L2" s="23"/>
      <c r="M2" s="23"/>
      <c r="N2" s="24"/>
      <c r="O2" s="25"/>
      <c r="P2" s="26"/>
      <c r="Q2" s="29"/>
      <c r="R2" s="29"/>
    </row>
    <row r="3" spans="1:18" ht="18.75" customHeight="1">
      <c r="B3" s="609" t="s">
        <v>354</v>
      </c>
      <c r="C3" s="609"/>
      <c r="D3" s="609"/>
      <c r="E3" s="11"/>
      <c r="F3" s="11"/>
      <c r="K3" s="23"/>
      <c r="L3" s="23"/>
      <c r="M3" s="23"/>
      <c r="N3" s="24"/>
      <c r="O3" s="25"/>
      <c r="P3" s="26"/>
      <c r="Q3" s="29"/>
      <c r="R3" s="29"/>
    </row>
    <row r="4" spans="1:18" s="1" customFormat="1" ht="31.5" customHeight="1">
      <c r="A4" s="623" t="s">
        <v>355</v>
      </c>
      <c r="B4" s="623"/>
      <c r="C4" s="623"/>
      <c r="D4" s="623"/>
      <c r="E4" s="623"/>
      <c r="F4" s="14"/>
      <c r="G4" s="14"/>
      <c r="H4" s="14"/>
      <c r="I4" s="14"/>
      <c r="J4" s="14"/>
      <c r="K4" s="27"/>
      <c r="L4" s="27"/>
      <c r="M4" s="27"/>
      <c r="N4" s="27"/>
      <c r="O4" s="27"/>
      <c r="P4" s="27"/>
      <c r="Q4" s="27"/>
      <c r="R4" s="28"/>
    </row>
    <row r="5" spans="1:18" s="1" customFormat="1" ht="0.75" customHeight="1">
      <c r="A5" s="624"/>
      <c r="B5" s="624"/>
      <c r="C5" s="624"/>
      <c r="D5" s="624"/>
      <c r="E5" s="624"/>
      <c r="K5" s="28"/>
      <c r="L5" s="28"/>
      <c r="M5" s="28"/>
      <c r="N5" s="28"/>
      <c r="O5" s="28"/>
      <c r="P5" s="28"/>
      <c r="Q5" s="28"/>
      <c r="R5" s="28"/>
    </row>
    <row r="6" spans="1:18" s="2" customFormat="1" ht="63">
      <c r="A6" s="15" t="s">
        <v>347</v>
      </c>
      <c r="B6" s="16" t="s">
        <v>356</v>
      </c>
      <c r="C6" s="16" t="s">
        <v>357</v>
      </c>
      <c r="D6" s="16" t="s">
        <v>358</v>
      </c>
      <c r="E6" s="16" t="s">
        <v>359</v>
      </c>
    </row>
    <row r="7" spans="1:18" s="2" customFormat="1" ht="76.5" customHeight="1">
      <c r="A7" s="15"/>
      <c r="B7" s="17"/>
      <c r="C7" s="18"/>
      <c r="D7" s="19"/>
      <c r="E7" s="19"/>
    </row>
    <row r="8" spans="1:18" s="2" customFormat="1" ht="15.75">
      <c r="A8" s="15"/>
      <c r="B8" s="17"/>
      <c r="C8" s="18"/>
      <c r="D8" s="19"/>
      <c r="E8" s="19"/>
    </row>
    <row r="9" spans="1:18" s="2" customFormat="1" ht="15.75">
      <c r="A9" s="15"/>
      <c r="B9" s="17"/>
      <c r="C9" s="18"/>
      <c r="D9" s="19"/>
      <c r="E9" s="19"/>
    </row>
    <row r="10" spans="1:18" s="2" customFormat="1" ht="15.75">
      <c r="A10" s="15"/>
      <c r="B10" s="17"/>
      <c r="C10" s="20"/>
      <c r="D10" s="19"/>
      <c r="E10" s="19"/>
    </row>
    <row r="11" spans="1:18" s="2" customFormat="1" ht="15.75">
      <c r="A11" s="15"/>
      <c r="B11" s="17"/>
      <c r="C11" s="18"/>
      <c r="D11" s="19"/>
      <c r="E11" s="19"/>
    </row>
    <row r="12" spans="1:18" s="2" customFormat="1" ht="15.75">
      <c r="A12" s="15"/>
      <c r="B12" s="17"/>
      <c r="C12" s="18"/>
      <c r="D12" s="19"/>
      <c r="E12" s="19"/>
    </row>
    <row r="13" spans="1:18" s="2" customFormat="1" ht="15.75">
      <c r="A13" s="15"/>
      <c r="B13" s="17"/>
      <c r="C13" s="20"/>
      <c r="D13" s="19"/>
      <c r="E13" s="19"/>
    </row>
    <row r="14" spans="1:18" s="2" customFormat="1" ht="15.75">
      <c r="A14" s="15"/>
      <c r="B14" s="17"/>
      <c r="C14" s="18"/>
      <c r="D14" s="19"/>
      <c r="E14" s="19"/>
    </row>
    <row r="15" spans="1:18" s="2" customFormat="1" ht="15.75">
      <c r="A15" s="15"/>
      <c r="B15" s="17"/>
      <c r="C15" s="20"/>
      <c r="D15" s="19"/>
      <c r="E15" s="19"/>
    </row>
    <row r="16" spans="1:18" s="2" customFormat="1" ht="15.75">
      <c r="A16" s="15"/>
      <c r="B16" s="17"/>
      <c r="C16" s="20"/>
      <c r="D16" s="19"/>
      <c r="E16" s="19"/>
    </row>
    <row r="17" spans="1:5" s="2" customFormat="1" ht="15.75">
      <c r="A17" s="15"/>
      <c r="B17" s="17"/>
      <c r="C17" s="18"/>
      <c r="D17" s="21"/>
      <c r="E17" s="19"/>
    </row>
    <row r="18" spans="1:5" s="2" customFormat="1" ht="15.75">
      <c r="A18" s="15"/>
      <c r="B18" s="17"/>
      <c r="C18" s="20"/>
      <c r="D18" s="19"/>
      <c r="E18" s="19"/>
    </row>
    <row r="19" spans="1:5" s="2" customFormat="1" ht="15.75">
      <c r="A19" s="15"/>
      <c r="B19" s="17"/>
      <c r="C19" s="18"/>
      <c r="D19" s="19"/>
      <c r="E19" s="19"/>
    </row>
    <row r="20" spans="1:5" s="2" customFormat="1" ht="15.75"/>
    <row r="21" spans="1:5" s="2" customFormat="1" ht="15.75"/>
    <row r="22" spans="1:5" s="2" customFormat="1" ht="15.75"/>
    <row r="23" spans="1:5" s="2" customFormat="1" ht="7.5" customHeight="1"/>
    <row r="24" spans="1:5" s="2" customFormat="1" ht="15.75"/>
    <row r="25" spans="1:5" s="2" customFormat="1" ht="15.75"/>
    <row r="26" spans="1:5" s="2" customFormat="1" ht="15.75">
      <c r="E26" s="22"/>
    </row>
    <row r="302" spans="2:18" ht="15.75" customHeight="1">
      <c r="B302" s="30" t="s">
        <v>360</v>
      </c>
      <c r="C302" s="31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51">
        <f>SUM('п 1.2 раздел 1 зд, стр, соор'!P333:P342)</f>
        <v>0</v>
      </c>
      <c r="O302" s="51">
        <f>SUM('п 1.2 раздел 1 зд, стр, соор'!Q333:Q342)</f>
        <v>0</v>
      </c>
      <c r="P302" s="32"/>
      <c r="Q302" s="32"/>
      <c r="R302" s="32"/>
    </row>
    <row r="303" spans="2:18" ht="15" customHeight="1">
      <c r="B303" s="625" t="s">
        <v>361</v>
      </c>
      <c r="C303" s="626"/>
      <c r="D303" s="33"/>
      <c r="E303" s="34"/>
      <c r="F303" s="35"/>
      <c r="G303" s="35"/>
      <c r="H303" s="35"/>
      <c r="I303" s="52"/>
      <c r="J303" s="52"/>
      <c r="K303" s="52"/>
      <c r="L303" s="52"/>
      <c r="M303" s="52"/>
      <c r="N303" s="53" t="e">
        <f>#REF!+'п 1.2 раздел 1 зд, стр, соор'!#REF!+'п 1.2 раздел 1 зд, стр, соор'!#REF!+'п 1.2 раздел 1 зд, стр, соор'!#REF!+'п 1.2 раздел 1 зд, стр, соор'!#REF!+N302</f>
        <v>#REF!</v>
      </c>
      <c r="O303" s="53" t="e">
        <f>#REF!+'п 1.2 раздел 1 зд, стр, соор'!#REF!+'п 1.2 раздел 1 зд, стр, соор'!#REF!+'п 1.2 раздел 1 зд, стр, соор'!#REF!+'п 1.2 раздел 1 зд, стр, соор'!#REF!+O302</f>
        <v>#REF!</v>
      </c>
      <c r="P303" s="54"/>
      <c r="Q303" s="61"/>
      <c r="R303" s="61"/>
    </row>
    <row r="304" spans="2:18" ht="14.25" customHeight="1">
      <c r="B304" s="627" t="s">
        <v>335</v>
      </c>
      <c r="C304" s="628"/>
      <c r="D304" s="628"/>
      <c r="E304" s="628"/>
      <c r="F304" s="628"/>
      <c r="G304" s="628"/>
      <c r="H304" s="628"/>
      <c r="I304" s="628"/>
      <c r="J304" s="628"/>
      <c r="K304" s="628"/>
      <c r="L304" s="628"/>
      <c r="M304" s="628"/>
      <c r="N304" s="628"/>
      <c r="O304" s="628"/>
      <c r="P304" s="628"/>
      <c r="Q304" s="628"/>
      <c r="R304" s="629"/>
    </row>
    <row r="305" spans="2:18" ht="12" customHeight="1">
      <c r="B305" s="630" t="s">
        <v>362</v>
      </c>
      <c r="C305" s="631"/>
      <c r="D305" s="631"/>
      <c r="E305" s="631"/>
      <c r="F305" s="631"/>
      <c r="G305" s="631"/>
      <c r="H305" s="631"/>
      <c r="I305" s="631"/>
      <c r="J305" s="631"/>
      <c r="K305" s="631"/>
      <c r="L305" s="631"/>
      <c r="M305" s="631"/>
      <c r="N305" s="631"/>
      <c r="O305" s="631"/>
      <c r="P305" s="631"/>
      <c r="Q305" s="631"/>
      <c r="R305" s="632"/>
    </row>
    <row r="306" spans="2:18" s="3" customFormat="1" ht="15.75" customHeight="1">
      <c r="B306" s="36" t="s">
        <v>363</v>
      </c>
      <c r="C306" s="37"/>
      <c r="D306" s="38"/>
      <c r="E306" s="39"/>
      <c r="F306" s="40"/>
      <c r="G306" s="40"/>
      <c r="H306" s="40"/>
      <c r="I306" s="55"/>
      <c r="J306" s="55"/>
      <c r="K306" s="55"/>
      <c r="L306" s="55"/>
      <c r="M306" s="55"/>
      <c r="N306" s="56">
        <f>SUM('п 2.3 раздел 2 движ'!L629:L643)</f>
        <v>0</v>
      </c>
      <c r="O306" s="56">
        <f>SUM('п 2.3 раздел 2 движ'!M629:M643)</f>
        <v>0</v>
      </c>
      <c r="P306" s="57"/>
      <c r="Q306" s="62"/>
      <c r="R306" s="62"/>
    </row>
    <row r="307" spans="2:18" s="4" customFormat="1" ht="23.25" customHeight="1">
      <c r="B307" s="633" t="s">
        <v>362</v>
      </c>
      <c r="C307" s="634"/>
      <c r="D307" s="634"/>
      <c r="E307" s="634"/>
      <c r="F307" s="634"/>
      <c r="G307" s="634"/>
      <c r="H307" s="634"/>
      <c r="I307" s="634"/>
      <c r="J307" s="634"/>
      <c r="K307" s="634"/>
      <c r="L307" s="634"/>
      <c r="M307" s="634"/>
      <c r="N307" s="634"/>
      <c r="O307" s="634"/>
      <c r="P307" s="634"/>
      <c r="Q307" s="634"/>
      <c r="R307" s="635"/>
    </row>
    <row r="308" spans="2:18" s="5" customFormat="1" ht="21.75" customHeight="1">
      <c r="B308" s="627" t="s">
        <v>364</v>
      </c>
      <c r="C308" s="628"/>
      <c r="D308" s="628"/>
      <c r="E308" s="628"/>
      <c r="F308" s="628"/>
      <c r="G308" s="628"/>
      <c r="H308" s="628"/>
      <c r="I308" s="628"/>
      <c r="J308" s="628"/>
      <c r="K308" s="628"/>
      <c r="L308" s="628"/>
      <c r="M308" s="628"/>
      <c r="N308" s="628"/>
      <c r="O308" s="628"/>
      <c r="P308" s="628"/>
      <c r="Q308" s="628"/>
      <c r="R308" s="629"/>
    </row>
    <row r="311" spans="2:18" ht="15.75" customHeight="1">
      <c r="B311" s="41" t="s">
        <v>360</v>
      </c>
      <c r="C311" s="42"/>
      <c r="D311" s="43"/>
      <c r="E311" s="44"/>
      <c r="F311" s="45"/>
      <c r="G311" s="45"/>
      <c r="H311" s="45"/>
      <c r="I311" s="58"/>
      <c r="J311" s="58"/>
      <c r="K311" s="58"/>
      <c r="L311" s="58"/>
      <c r="M311" s="58"/>
      <c r="N311" s="59" t="e">
        <f>SUM('п 2.3 раздел 2 движ'!#REF!)</f>
        <v>#REF!</v>
      </c>
      <c r="O311" s="59" t="e">
        <f>SUM('п 2.3 раздел 2 движ'!#REF!)</f>
        <v>#REF!</v>
      </c>
      <c r="P311" s="45"/>
      <c r="Q311" s="63"/>
      <c r="R311" s="63"/>
    </row>
    <row r="312" spans="2:18" s="4" customFormat="1" ht="21" customHeight="1">
      <c r="B312" s="627" t="s">
        <v>365</v>
      </c>
      <c r="C312" s="628"/>
      <c r="D312" s="628"/>
      <c r="E312" s="628"/>
      <c r="F312" s="628"/>
      <c r="G312" s="628"/>
      <c r="H312" s="628"/>
      <c r="I312" s="628"/>
      <c r="J312" s="628"/>
      <c r="K312" s="628"/>
      <c r="L312" s="628"/>
      <c r="M312" s="628"/>
      <c r="N312" s="628"/>
      <c r="O312" s="628"/>
      <c r="P312" s="628"/>
      <c r="Q312" s="628"/>
      <c r="R312" s="629"/>
    </row>
    <row r="314" spans="2:18" s="6" customFormat="1" ht="15.75" customHeight="1">
      <c r="B314" s="41" t="s">
        <v>360</v>
      </c>
      <c r="C314" s="46"/>
      <c r="D314" s="47"/>
      <c r="E314" s="48"/>
      <c r="F314" s="49"/>
      <c r="G314" s="49"/>
      <c r="H314" s="49"/>
      <c r="I314" s="41"/>
      <c r="J314" s="41"/>
      <c r="K314" s="41"/>
      <c r="L314" s="41"/>
      <c r="M314" s="41"/>
      <c r="N314" s="59" t="e">
        <f>SUM('п 2.3 раздел 2 движ'!#REF!)</f>
        <v>#REF!</v>
      </c>
      <c r="O314" s="60"/>
      <c r="P314" s="49"/>
      <c r="Q314" s="64"/>
      <c r="R314" s="64"/>
    </row>
    <row r="315" spans="2:18" s="4" customFormat="1" ht="18.75" customHeight="1">
      <c r="B315" s="627" t="s">
        <v>366</v>
      </c>
      <c r="C315" s="628"/>
      <c r="D315" s="628"/>
      <c r="E315" s="628"/>
      <c r="F315" s="628"/>
      <c r="G315" s="628"/>
      <c r="H315" s="628"/>
      <c r="I315" s="628"/>
      <c r="J315" s="628"/>
      <c r="K315" s="628"/>
      <c r="L315" s="628"/>
      <c r="M315" s="628"/>
      <c r="N315" s="628"/>
      <c r="O315" s="628"/>
      <c r="P315" s="628"/>
      <c r="Q315" s="628"/>
      <c r="R315" s="629"/>
    </row>
    <row r="318" spans="2:18" s="7" customFormat="1" ht="15.75" customHeight="1">
      <c r="B318" s="13" t="s">
        <v>360</v>
      </c>
      <c r="C318" s="42"/>
      <c r="D318" s="50"/>
      <c r="E318" s="44"/>
      <c r="F318" s="44"/>
      <c r="G318" s="44"/>
      <c r="H318" s="44"/>
      <c r="I318" s="13"/>
      <c r="J318" s="13"/>
      <c r="K318" s="13"/>
      <c r="L318" s="13"/>
      <c r="M318" s="13"/>
      <c r="N318" s="59">
        <f>SUM('п 2.3 раздел 2 движ'!L515:L515)</f>
        <v>0</v>
      </c>
      <c r="O318" s="59"/>
      <c r="P318" s="44"/>
      <c r="Q318" s="65"/>
      <c r="R318" s="65"/>
    </row>
    <row r="319" spans="2:18" s="4" customFormat="1" ht="15.75" customHeight="1">
      <c r="B319" s="627" t="s">
        <v>367</v>
      </c>
      <c r="C319" s="628"/>
      <c r="D319" s="628"/>
      <c r="E319" s="628"/>
      <c r="F319" s="628"/>
      <c r="G319" s="628"/>
      <c r="H319" s="628"/>
      <c r="I319" s="628"/>
      <c r="J319" s="628"/>
      <c r="K319" s="628"/>
      <c r="L319" s="628"/>
      <c r="M319" s="628"/>
      <c r="N319" s="628"/>
      <c r="O319" s="628"/>
      <c r="P319" s="628"/>
      <c r="Q319" s="628"/>
      <c r="R319" s="629"/>
    </row>
    <row r="320" spans="2:18" s="7" customFormat="1" ht="15.75" customHeight="1">
      <c r="B320" s="13" t="s">
        <v>360</v>
      </c>
      <c r="C320" s="42"/>
      <c r="D320" s="50"/>
      <c r="E320" s="44"/>
      <c r="F320" s="44"/>
      <c r="G320" s="44"/>
      <c r="H320" s="44"/>
      <c r="I320" s="13"/>
      <c r="J320" s="13"/>
      <c r="K320" s="13"/>
      <c r="L320" s="13"/>
      <c r="M320" s="13"/>
      <c r="N320" s="59">
        <f>SUM('п 2.3 раздел 2 движ'!L516:L522)</f>
        <v>0</v>
      </c>
      <c r="O320" s="59"/>
      <c r="P320" s="44"/>
      <c r="Q320" s="65"/>
      <c r="R320" s="65"/>
    </row>
    <row r="321" spans="2:18" s="4" customFormat="1" ht="15.75" customHeight="1">
      <c r="B321" s="627" t="s">
        <v>368</v>
      </c>
      <c r="C321" s="628"/>
      <c r="D321" s="628"/>
      <c r="E321" s="628"/>
      <c r="F321" s="628"/>
      <c r="G321" s="628"/>
      <c r="H321" s="628"/>
      <c r="I321" s="628"/>
      <c r="J321" s="628"/>
      <c r="K321" s="628"/>
      <c r="L321" s="628"/>
      <c r="M321" s="628"/>
      <c r="N321" s="628"/>
      <c r="O321" s="628"/>
      <c r="P321" s="628"/>
      <c r="Q321" s="628"/>
      <c r="R321" s="629"/>
    </row>
    <row r="322" spans="2:18" ht="15.75" customHeight="1">
      <c r="B322" s="66" t="s">
        <v>360</v>
      </c>
      <c r="C322" s="67"/>
      <c r="D322" s="54"/>
      <c r="E322" s="52"/>
      <c r="F322" s="68"/>
      <c r="G322" s="68"/>
      <c r="H322" s="68"/>
      <c r="I322" s="69"/>
      <c r="J322" s="69"/>
      <c r="K322" s="69"/>
      <c r="L322" s="69"/>
      <c r="M322" s="69"/>
      <c r="N322" s="59">
        <f>SUM('п 2.3 раздел 2 движ'!L523:L525)</f>
        <v>0</v>
      </c>
      <c r="O322" s="70"/>
      <c r="P322" s="68"/>
      <c r="Q322" s="61"/>
      <c r="R322" s="61"/>
    </row>
    <row r="323" spans="2:18" s="4" customFormat="1" ht="15.75" customHeight="1">
      <c r="B323" s="627" t="s">
        <v>369</v>
      </c>
      <c r="C323" s="628"/>
      <c r="D323" s="628"/>
      <c r="E323" s="628"/>
      <c r="F323" s="628"/>
      <c r="G323" s="628"/>
      <c r="H323" s="628"/>
      <c r="I323" s="628"/>
      <c r="J323" s="628"/>
      <c r="K323" s="628"/>
      <c r="L323" s="628"/>
      <c r="M323" s="628"/>
      <c r="N323" s="628"/>
      <c r="O323" s="628"/>
      <c r="P323" s="628"/>
      <c r="Q323" s="628"/>
      <c r="R323" s="629"/>
    </row>
    <row r="336" spans="2:18" ht="15.75" customHeight="1">
      <c r="B336" s="66" t="s">
        <v>360</v>
      </c>
      <c r="C336" s="67"/>
      <c r="D336" s="54"/>
      <c r="E336" s="52"/>
      <c r="F336" s="68"/>
      <c r="G336" s="68"/>
      <c r="H336" s="68"/>
      <c r="I336" s="69"/>
      <c r="J336" s="69"/>
      <c r="K336" s="69"/>
      <c r="L336" s="69"/>
      <c r="M336" s="69"/>
      <c r="N336" s="59" t="e">
        <f>SUM('п 2.3 раздел 2 движ'!#REF!)</f>
        <v>#REF!</v>
      </c>
      <c r="O336" s="70">
        <f>SUM(O323)</f>
        <v>0</v>
      </c>
      <c r="P336" s="68"/>
      <c r="Q336" s="61"/>
      <c r="R336" s="61"/>
    </row>
    <row r="337" spans="2:18" s="4" customFormat="1" ht="15.75" customHeight="1">
      <c r="B337" s="627" t="s">
        <v>370</v>
      </c>
      <c r="C337" s="628"/>
      <c r="D337" s="628"/>
      <c r="E337" s="628"/>
      <c r="F337" s="628"/>
      <c r="G337" s="628"/>
      <c r="H337" s="628"/>
      <c r="I337" s="628"/>
      <c r="J337" s="628"/>
      <c r="K337" s="628"/>
      <c r="L337" s="628"/>
      <c r="M337" s="628"/>
      <c r="N337" s="628"/>
      <c r="O337" s="628"/>
      <c r="P337" s="628"/>
      <c r="Q337" s="628"/>
      <c r="R337" s="629"/>
    </row>
    <row r="345" spans="2:18" ht="15.75" customHeight="1">
      <c r="B345" s="66" t="s">
        <v>360</v>
      </c>
      <c r="C345" s="67"/>
      <c r="D345" s="54"/>
      <c r="E345" s="52"/>
      <c r="F345" s="68"/>
      <c r="G345" s="68"/>
      <c r="H345" s="68"/>
      <c r="I345" s="69"/>
      <c r="J345" s="69"/>
      <c r="K345" s="69"/>
      <c r="L345" s="69"/>
      <c r="M345" s="69"/>
      <c r="N345" s="59">
        <f>SUM('п 2.3 раздел 2 движ'!L534:L540)</f>
        <v>0</v>
      </c>
      <c r="O345" s="70">
        <f>SUM(O337)</f>
        <v>0</v>
      </c>
      <c r="P345" s="68"/>
      <c r="Q345" s="61"/>
      <c r="R345" s="61"/>
    </row>
    <row r="346" spans="2:18" s="4" customFormat="1" ht="15.75" customHeight="1">
      <c r="B346" s="627" t="s">
        <v>371</v>
      </c>
      <c r="C346" s="628"/>
      <c r="D346" s="628"/>
      <c r="E346" s="628"/>
      <c r="F346" s="628"/>
      <c r="G346" s="628"/>
      <c r="H346" s="628"/>
      <c r="I346" s="628"/>
      <c r="J346" s="628"/>
      <c r="K346" s="628"/>
      <c r="L346" s="628"/>
      <c r="M346" s="628"/>
      <c r="N346" s="628"/>
      <c r="O346" s="628"/>
      <c r="P346" s="628"/>
      <c r="Q346" s="628"/>
      <c r="R346" s="629"/>
    </row>
    <row r="347" spans="2:18" ht="15.75" customHeight="1">
      <c r="B347" s="66" t="s">
        <v>360</v>
      </c>
      <c r="C347" s="67"/>
      <c r="D347" s="54"/>
      <c r="E347" s="52"/>
      <c r="F347" s="68"/>
      <c r="G347" s="68"/>
      <c r="H347" s="68"/>
      <c r="I347" s="69"/>
      <c r="J347" s="69"/>
      <c r="K347" s="69"/>
      <c r="L347" s="69"/>
      <c r="M347" s="69"/>
      <c r="N347" s="59">
        <f>SUM('п 2.3 раздел 2 движ'!L541:L546)</f>
        <v>0</v>
      </c>
      <c r="O347" s="70">
        <f>SUM('п 2.3 раздел 2 движ'!M536)</f>
        <v>0</v>
      </c>
      <c r="P347" s="68"/>
      <c r="Q347" s="61"/>
      <c r="R347" s="61"/>
    </row>
    <row r="348" spans="2:18" s="4" customFormat="1" ht="15.75" customHeight="1">
      <c r="B348" s="627" t="s">
        <v>372</v>
      </c>
      <c r="C348" s="628"/>
      <c r="D348" s="628"/>
      <c r="E348" s="628"/>
      <c r="F348" s="628"/>
      <c r="G348" s="628"/>
      <c r="H348" s="628"/>
      <c r="I348" s="628"/>
      <c r="J348" s="628"/>
      <c r="K348" s="628"/>
      <c r="L348" s="628"/>
      <c r="M348" s="628"/>
      <c r="N348" s="628"/>
      <c r="O348" s="628"/>
      <c r="P348" s="628"/>
      <c r="Q348" s="628"/>
      <c r="R348" s="629"/>
    </row>
    <row r="364" spans="2:18" ht="15.75" customHeight="1">
      <c r="B364" s="66" t="s">
        <v>360</v>
      </c>
      <c r="C364" s="2" t="s">
        <v>373</v>
      </c>
      <c r="D364" s="54"/>
      <c r="E364" s="52"/>
      <c r="F364" s="68"/>
      <c r="G364" s="68"/>
      <c r="H364" s="68"/>
      <c r="I364" s="69"/>
      <c r="J364" s="69"/>
      <c r="K364" s="69"/>
      <c r="L364" s="69"/>
      <c r="M364" s="69"/>
      <c r="N364" s="59">
        <f>SUM('п 2.3 раздел 2 движ'!L547:L558)</f>
        <v>0</v>
      </c>
      <c r="O364" s="70">
        <f>SUM(O348)</f>
        <v>0</v>
      </c>
      <c r="P364" s="68"/>
      <c r="Q364" s="61"/>
      <c r="R364" s="61"/>
    </row>
    <row r="365" spans="2:18" s="5" customFormat="1" ht="15.75" customHeight="1">
      <c r="B365" s="627" t="s">
        <v>374</v>
      </c>
      <c r="C365" s="628"/>
      <c r="D365" s="628"/>
      <c r="E365" s="628"/>
      <c r="F365" s="628"/>
      <c r="G365" s="628"/>
      <c r="H365" s="628"/>
      <c r="I365" s="628"/>
      <c r="J365" s="628"/>
      <c r="K365" s="628"/>
      <c r="L365" s="628"/>
      <c r="M365" s="628"/>
      <c r="N365" s="628"/>
      <c r="O365" s="628"/>
      <c r="P365" s="628"/>
      <c r="Q365" s="628"/>
      <c r="R365" s="629"/>
    </row>
    <row r="368" spans="2:18" ht="15.75" customHeight="1">
      <c r="B368" s="66" t="s">
        <v>360</v>
      </c>
      <c r="C368" s="15"/>
      <c r="D368" s="43"/>
      <c r="E368" s="44"/>
      <c r="F368" s="45"/>
      <c r="G368" s="45"/>
      <c r="H368" s="45"/>
      <c r="I368" s="58"/>
      <c r="J368" s="58"/>
      <c r="K368" s="58"/>
      <c r="L368" s="58"/>
      <c r="M368" s="58"/>
      <c r="N368" s="59">
        <f>SUM('п 2.3 раздел 2 движ'!L559:L560)</f>
        <v>0</v>
      </c>
      <c r="O368" s="59"/>
      <c r="P368" s="45"/>
      <c r="Q368" s="58"/>
      <c r="R368" s="58"/>
    </row>
    <row r="369" spans="2:18" s="5" customFormat="1" ht="15.75" customHeight="1">
      <c r="B369" s="627" t="s">
        <v>375</v>
      </c>
      <c r="C369" s="628"/>
      <c r="D369" s="628"/>
      <c r="E369" s="628"/>
      <c r="F369" s="628"/>
      <c r="G369" s="628"/>
      <c r="H369" s="628"/>
      <c r="I369" s="628"/>
      <c r="J369" s="628"/>
      <c r="K369" s="628"/>
      <c r="L369" s="628"/>
      <c r="M369" s="628"/>
      <c r="N369" s="628"/>
      <c r="O369" s="628"/>
      <c r="P369" s="628"/>
      <c r="Q369" s="628"/>
      <c r="R369" s="629"/>
    </row>
    <row r="371" spans="2:18" ht="15.75" customHeight="1">
      <c r="B371" s="66" t="s">
        <v>360</v>
      </c>
      <c r="C371" s="15"/>
      <c r="D371" s="43"/>
      <c r="E371" s="44"/>
      <c r="F371" s="45"/>
      <c r="G371" s="45"/>
      <c r="H371" s="45"/>
      <c r="I371" s="58"/>
      <c r="J371" s="58"/>
      <c r="K371" s="58"/>
      <c r="L371" s="58"/>
      <c r="M371" s="58"/>
      <c r="N371" s="59">
        <f>SUM('п 2.3 раздел 2 движ'!L561)</f>
        <v>0</v>
      </c>
      <c r="O371" s="59"/>
      <c r="P371" s="45"/>
      <c r="Q371" s="58"/>
      <c r="R371" s="58"/>
    </row>
    <row r="372" spans="2:18" s="5" customFormat="1" ht="15.75" customHeight="1">
      <c r="B372" s="627" t="s">
        <v>376</v>
      </c>
      <c r="C372" s="628"/>
      <c r="D372" s="628"/>
      <c r="E372" s="628"/>
      <c r="F372" s="628"/>
      <c r="G372" s="628"/>
      <c r="H372" s="628"/>
      <c r="I372" s="628"/>
      <c r="J372" s="628"/>
      <c r="K372" s="628"/>
      <c r="L372" s="628"/>
      <c r="M372" s="628"/>
      <c r="N372" s="628"/>
      <c r="O372" s="628"/>
      <c r="P372" s="628"/>
      <c r="Q372" s="628"/>
      <c r="R372" s="629"/>
    </row>
    <row r="374" spans="2:18" ht="15.75" customHeight="1">
      <c r="B374" s="66" t="s">
        <v>360</v>
      </c>
      <c r="C374" s="15"/>
      <c r="D374" s="43"/>
      <c r="E374" s="44"/>
      <c r="F374" s="45"/>
      <c r="G374" s="45"/>
      <c r="H374" s="45"/>
      <c r="I374" s="58"/>
      <c r="J374" s="58"/>
      <c r="K374" s="58"/>
      <c r="L374" s="58"/>
      <c r="M374" s="58"/>
      <c r="N374" s="59">
        <f>SUM('п 2.3 раздел 2 движ'!L562)</f>
        <v>0</v>
      </c>
      <c r="O374" s="59"/>
      <c r="P374" s="45"/>
      <c r="Q374" s="58"/>
      <c r="R374" s="58"/>
    </row>
    <row r="375" spans="2:18" s="5" customFormat="1" ht="15.75" customHeight="1">
      <c r="B375" s="627" t="s">
        <v>377</v>
      </c>
      <c r="C375" s="628"/>
      <c r="D375" s="628"/>
      <c r="E375" s="628"/>
      <c r="F375" s="628"/>
      <c r="G375" s="628"/>
      <c r="H375" s="628"/>
      <c r="I375" s="628"/>
      <c r="J375" s="628"/>
      <c r="K375" s="628"/>
      <c r="L375" s="628"/>
      <c r="M375" s="628"/>
      <c r="N375" s="628"/>
      <c r="O375" s="628"/>
      <c r="P375" s="628"/>
      <c r="Q375" s="628"/>
      <c r="R375" s="629"/>
    </row>
    <row r="383" spans="2:18" ht="15.75" customHeight="1">
      <c r="B383" s="66" t="s">
        <v>360</v>
      </c>
      <c r="C383" s="15"/>
      <c r="D383" s="43"/>
      <c r="E383" s="44"/>
      <c r="F383" s="45"/>
      <c r="G383" s="45"/>
      <c r="H383" s="45"/>
      <c r="I383" s="58"/>
      <c r="J383" s="58"/>
      <c r="K383" s="58"/>
      <c r="L383" s="58"/>
      <c r="M383" s="58"/>
      <c r="N383" s="59">
        <f>SUM('п 2.3 раздел 2 движ'!L563:L569)</f>
        <v>0</v>
      </c>
      <c r="O383" s="59"/>
      <c r="P383" s="45"/>
      <c r="Q383" s="58"/>
      <c r="R383" s="58"/>
    </row>
    <row r="384" spans="2:18" s="5" customFormat="1" ht="15.75" customHeight="1">
      <c r="B384" s="627" t="s">
        <v>378</v>
      </c>
      <c r="C384" s="628"/>
      <c r="D384" s="628"/>
      <c r="E384" s="628"/>
      <c r="F384" s="628"/>
      <c r="G384" s="628"/>
      <c r="H384" s="628"/>
      <c r="I384" s="628"/>
      <c r="J384" s="628"/>
      <c r="K384" s="628"/>
      <c r="L384" s="628"/>
      <c r="M384" s="628"/>
      <c r="N384" s="628"/>
      <c r="O384" s="628"/>
      <c r="P384" s="628"/>
      <c r="Q384" s="628"/>
      <c r="R384" s="629"/>
    </row>
    <row r="392" spans="2:18" ht="15.75" customHeight="1">
      <c r="B392" s="66" t="s">
        <v>360</v>
      </c>
      <c r="C392" s="67"/>
      <c r="D392" s="54"/>
      <c r="E392" s="52"/>
      <c r="F392" s="68"/>
      <c r="G392" s="68"/>
      <c r="H392" s="68"/>
      <c r="I392" s="69"/>
      <c r="J392" s="69"/>
      <c r="K392" s="69"/>
      <c r="L392" s="69"/>
      <c r="M392" s="69"/>
      <c r="N392" s="59">
        <f>SUM('п 2.3 раздел 2 движ'!L570:L576)</f>
        <v>0</v>
      </c>
      <c r="O392" s="70">
        <f>SUM(O384)</f>
        <v>0</v>
      </c>
      <c r="P392" s="68"/>
      <c r="Q392" s="61"/>
      <c r="R392" s="61"/>
    </row>
    <row r="393" spans="2:18" ht="15.75" customHeight="1">
      <c r="B393" s="627" t="s">
        <v>379</v>
      </c>
      <c r="C393" s="628"/>
      <c r="D393" s="628"/>
      <c r="E393" s="628"/>
      <c r="F393" s="628"/>
      <c r="G393" s="628"/>
      <c r="H393" s="628"/>
      <c r="I393" s="628"/>
      <c r="J393" s="628"/>
      <c r="K393" s="628"/>
      <c r="L393" s="628"/>
      <c r="M393" s="628"/>
      <c r="N393" s="628"/>
      <c r="O393" s="628"/>
      <c r="P393" s="628"/>
      <c r="Q393" s="628"/>
      <c r="R393" s="629"/>
    </row>
    <row r="399" spans="2:18" ht="15.75" customHeight="1">
      <c r="B399" s="66" t="s">
        <v>360</v>
      </c>
      <c r="C399" s="67"/>
      <c r="D399" s="54"/>
      <c r="E399" s="52"/>
      <c r="F399" s="68"/>
      <c r="G399" s="68"/>
      <c r="H399" s="68"/>
      <c r="I399" s="69"/>
      <c r="J399" s="69"/>
      <c r="K399" s="69"/>
      <c r="L399" s="69"/>
      <c r="M399" s="69"/>
      <c r="N399" s="59">
        <f>SUM('п 2.3 раздел 2 движ'!L577:L581)</f>
        <v>0</v>
      </c>
      <c r="O399" s="70">
        <f>SUM('п 2.3 раздел 2 движ'!M572)</f>
        <v>0</v>
      </c>
      <c r="P399" s="68"/>
      <c r="Q399" s="61"/>
      <c r="R399" s="61"/>
    </row>
    <row r="400" spans="2:18" ht="15.75" customHeight="1">
      <c r="B400" s="627" t="s">
        <v>380</v>
      </c>
      <c r="C400" s="628"/>
      <c r="D400" s="628"/>
      <c r="E400" s="628"/>
      <c r="F400" s="628"/>
      <c r="G400" s="628"/>
      <c r="H400" s="628"/>
      <c r="I400" s="628"/>
      <c r="J400" s="628"/>
      <c r="K400" s="628"/>
      <c r="L400" s="628"/>
      <c r="M400" s="628"/>
      <c r="N400" s="628"/>
      <c r="O400" s="628"/>
      <c r="P400" s="628"/>
      <c r="Q400" s="628"/>
      <c r="R400" s="629"/>
    </row>
    <row r="406" spans="2:18" ht="15.75" customHeight="1">
      <c r="B406" s="66" t="s">
        <v>360</v>
      </c>
      <c r="C406" s="67"/>
      <c r="D406" s="54"/>
      <c r="E406" s="52"/>
      <c r="F406" s="68"/>
      <c r="G406" s="68"/>
      <c r="H406" s="68"/>
      <c r="I406" s="69"/>
      <c r="J406" s="69"/>
      <c r="K406" s="69"/>
      <c r="L406" s="69"/>
      <c r="M406" s="69"/>
      <c r="N406" s="59">
        <f>SUM('п 2.3 раздел 2 движ'!L582:L586)</f>
        <v>0</v>
      </c>
      <c r="O406" s="70">
        <f>SUM('п 2.3 раздел 2 движ'!M575)</f>
        <v>0</v>
      </c>
      <c r="P406" s="68"/>
      <c r="Q406" s="61"/>
      <c r="R406" s="61"/>
    </row>
    <row r="407" spans="2:18" ht="15.75" customHeight="1">
      <c r="B407" s="636" t="s">
        <v>381</v>
      </c>
      <c r="C407" s="637"/>
      <c r="D407" s="637"/>
      <c r="E407" s="637"/>
      <c r="F407" s="637"/>
      <c r="G407" s="637"/>
      <c r="H407" s="637"/>
      <c r="I407" s="637"/>
      <c r="J407" s="637"/>
      <c r="K407" s="637"/>
      <c r="L407" s="637"/>
      <c r="M407" s="637"/>
      <c r="N407" s="637"/>
      <c r="O407" s="637"/>
      <c r="P407" s="637"/>
      <c r="Q407" s="637"/>
      <c r="R407" s="638"/>
    </row>
    <row r="410" spans="2:18" ht="15.75" customHeight="1">
      <c r="B410" s="66" t="s">
        <v>360</v>
      </c>
      <c r="C410" s="67"/>
      <c r="D410" s="54"/>
      <c r="E410" s="52"/>
      <c r="F410" s="68"/>
      <c r="G410" s="68"/>
      <c r="H410" s="68"/>
      <c r="I410" s="69"/>
      <c r="J410" s="69"/>
      <c r="K410" s="69"/>
      <c r="L410" s="69"/>
      <c r="M410" s="69"/>
      <c r="N410" s="59">
        <f>SUM('п 2.3 раздел 2 движ'!L587:L587)</f>
        <v>0</v>
      </c>
      <c r="O410" s="70" t="e">
        <f>SUM('п 2.3 раздел 2 движ'!#REF!)</f>
        <v>#REF!</v>
      </c>
      <c r="P410" s="68"/>
      <c r="Q410" s="61"/>
      <c r="R410" s="61"/>
    </row>
    <row r="411" spans="2:18" ht="15.75" customHeight="1">
      <c r="B411" s="71" t="s">
        <v>382</v>
      </c>
      <c r="C411" s="67"/>
      <c r="D411" s="54"/>
      <c r="E411" s="52"/>
      <c r="F411" s="68"/>
      <c r="G411" s="68"/>
      <c r="H411" s="68"/>
      <c r="I411" s="69"/>
      <c r="J411" s="69"/>
      <c r="K411" s="69"/>
      <c r="L411" s="69"/>
      <c r="M411" s="69"/>
      <c r="N411" s="59" t="e">
        <f>N311+N314+N318+N320+N322+N336+N345+N347+N364+N368+N371+N374+N383+N392+N399+N406+N410</f>
        <v>#REF!</v>
      </c>
      <c r="O411" s="70"/>
      <c r="P411" s="68"/>
      <c r="Q411" s="61"/>
      <c r="R411" s="61"/>
    </row>
    <row r="412" spans="2:18" s="4" customFormat="1" ht="16.5" customHeight="1">
      <c r="B412" s="636" t="s">
        <v>383</v>
      </c>
      <c r="C412" s="637"/>
      <c r="D412" s="637"/>
      <c r="E412" s="637"/>
      <c r="F412" s="637"/>
      <c r="G412" s="637"/>
      <c r="H412" s="637"/>
      <c r="I412" s="637"/>
      <c r="J412" s="637"/>
      <c r="K412" s="637"/>
      <c r="L412" s="637"/>
      <c r="M412" s="637"/>
      <c r="N412" s="637"/>
      <c r="O412" s="637"/>
      <c r="P412" s="637"/>
      <c r="Q412" s="637"/>
      <c r="R412" s="638"/>
    </row>
    <row r="447" spans="2:18" ht="14.25" customHeight="1">
      <c r="B447" s="72" t="s">
        <v>360</v>
      </c>
      <c r="C447" s="67"/>
      <c r="D447" s="54"/>
      <c r="E447" s="52"/>
      <c r="F447" s="68"/>
      <c r="G447" s="68"/>
      <c r="H447" s="68"/>
      <c r="I447" s="69"/>
      <c r="J447" s="69"/>
      <c r="K447" s="69"/>
      <c r="L447" s="69"/>
      <c r="M447" s="69"/>
      <c r="N447" s="59">
        <f>SUM('п 2.3 раздел 2 движ'!L47:L47)</f>
        <v>0</v>
      </c>
      <c r="O447" s="70">
        <f>SUM('п 2.3 раздел 2 движ'!M19)</f>
        <v>0</v>
      </c>
      <c r="P447" s="68"/>
      <c r="Q447" s="61"/>
      <c r="R447" s="61"/>
    </row>
    <row r="448" spans="2:18" s="4" customFormat="1" ht="15" customHeight="1">
      <c r="B448" s="627" t="s">
        <v>384</v>
      </c>
      <c r="C448" s="628"/>
      <c r="D448" s="628"/>
      <c r="E448" s="628"/>
      <c r="F448" s="628"/>
      <c r="G448" s="628"/>
      <c r="H448" s="628"/>
      <c r="I448" s="628"/>
      <c r="J448" s="628"/>
      <c r="K448" s="628"/>
      <c r="L448" s="628"/>
      <c r="M448" s="628"/>
      <c r="N448" s="628"/>
      <c r="O448" s="628"/>
      <c r="P448" s="628"/>
      <c r="Q448" s="628"/>
      <c r="R448" s="629"/>
    </row>
    <row r="449" spans="2:18" ht="12" customHeight="1">
      <c r="B449" s="73" t="s">
        <v>363</v>
      </c>
      <c r="C449" s="67"/>
      <c r="D449" s="33"/>
      <c r="E449" s="34"/>
      <c r="F449" s="35"/>
      <c r="G449" s="35"/>
      <c r="H449" s="35"/>
      <c r="I449" s="52"/>
      <c r="J449" s="52"/>
      <c r="K449" s="52"/>
      <c r="L449" s="52"/>
      <c r="M449" s="52"/>
      <c r="N449" s="95">
        <f>SUM('п 2.3 раздел 2 движ'!L220:L240)</f>
        <v>0</v>
      </c>
      <c r="O449" s="53">
        <f>SUM('п 2.3 раздел 2 движ'!M220)</f>
        <v>0</v>
      </c>
      <c r="P449" s="54"/>
      <c r="Q449" s="61"/>
      <c r="R449" s="61"/>
    </row>
    <row r="450" spans="2:18" ht="12.75" customHeight="1">
      <c r="B450" s="625" t="s">
        <v>385</v>
      </c>
      <c r="C450" s="626"/>
      <c r="D450" s="33"/>
      <c r="E450" s="34"/>
      <c r="F450" s="35"/>
      <c r="G450" s="35"/>
      <c r="H450" s="35"/>
      <c r="I450" s="52"/>
      <c r="J450" s="52"/>
      <c r="K450" s="52"/>
      <c r="L450" s="52"/>
      <c r="M450" s="52"/>
      <c r="N450" s="95" t="e">
        <f>N306+N411+N447+N449</f>
        <v>#REF!</v>
      </c>
      <c r="O450" s="53" t="e">
        <f>O311+O314+O318+O320+O322+O336+O345+O347+O364+O368+O371+O374+O383+O392+O399+O406+O410</f>
        <v>#REF!</v>
      </c>
      <c r="P450" s="54"/>
      <c r="Q450" s="61"/>
      <c r="R450" s="61"/>
    </row>
    <row r="451" spans="2:18" ht="15" customHeight="1">
      <c r="B451" s="633" t="s">
        <v>386</v>
      </c>
      <c r="C451" s="634"/>
      <c r="D451" s="634"/>
      <c r="E451" s="634"/>
      <c r="F451" s="634"/>
      <c r="G451" s="634"/>
      <c r="H451" s="634"/>
      <c r="I451" s="634"/>
      <c r="J451" s="634"/>
      <c r="K451" s="634"/>
      <c r="L451" s="634"/>
      <c r="M451" s="634"/>
      <c r="N451" s="634"/>
      <c r="O451" s="634"/>
      <c r="P451" s="634"/>
      <c r="Q451" s="634"/>
      <c r="R451" s="635"/>
    </row>
    <row r="456" spans="2:18" ht="15" customHeight="1">
      <c r="B456" s="639" t="s">
        <v>387</v>
      </c>
      <c r="C456" s="640"/>
      <c r="D456" s="640"/>
      <c r="E456" s="640"/>
      <c r="F456" s="640"/>
      <c r="G456" s="640"/>
      <c r="H456" s="640"/>
      <c r="I456" s="640"/>
      <c r="J456" s="640"/>
      <c r="K456" s="640"/>
      <c r="L456" s="640"/>
      <c r="M456" s="640"/>
      <c r="N456" s="640"/>
      <c r="O456" s="640"/>
      <c r="P456" s="640"/>
      <c r="Q456" s="640"/>
      <c r="R456" s="641"/>
    </row>
    <row r="457" spans="2:18" ht="15" customHeight="1">
      <c r="B457" s="639" t="s">
        <v>335</v>
      </c>
      <c r="C457" s="640"/>
      <c r="D457" s="640"/>
      <c r="E457" s="640"/>
      <c r="F457" s="640"/>
      <c r="G457" s="640"/>
      <c r="H457" s="640"/>
      <c r="I457" s="640"/>
      <c r="J457" s="640"/>
      <c r="K457" s="640"/>
      <c r="L457" s="640"/>
      <c r="M457" s="640"/>
      <c r="N457" s="640"/>
      <c r="O457" s="640"/>
      <c r="P457" s="640"/>
      <c r="Q457" s="640"/>
      <c r="R457" s="641"/>
    </row>
    <row r="458" spans="2:18">
      <c r="B458" s="642" t="s">
        <v>388</v>
      </c>
      <c r="C458" s="643"/>
      <c r="D458" s="643"/>
      <c r="E458" s="643"/>
      <c r="F458" s="643"/>
      <c r="G458" s="643"/>
      <c r="H458" s="643"/>
      <c r="I458" s="643"/>
      <c r="J458" s="643"/>
      <c r="K458" s="643"/>
      <c r="L458" s="643"/>
      <c r="M458" s="643"/>
      <c r="N458" s="643"/>
      <c r="O458" s="643"/>
      <c r="P458" s="643"/>
      <c r="Q458" s="643"/>
      <c r="R458" s="644"/>
    </row>
    <row r="459" spans="2:18" ht="15" customHeight="1">
      <c r="B459" s="645" t="s">
        <v>384</v>
      </c>
      <c r="C459" s="646"/>
      <c r="D459" s="646"/>
      <c r="E459" s="646"/>
      <c r="F459" s="646"/>
      <c r="G459" s="646"/>
      <c r="H459" s="646"/>
      <c r="I459" s="646"/>
      <c r="J459" s="646"/>
      <c r="K459" s="646"/>
      <c r="L459" s="646"/>
      <c r="M459" s="646"/>
      <c r="N459" s="646"/>
      <c r="O459" s="646"/>
      <c r="P459" s="646"/>
      <c r="Q459" s="646"/>
      <c r="R459" s="647"/>
    </row>
    <row r="475" spans="2:18">
      <c r="B475" s="76" t="s">
        <v>360</v>
      </c>
      <c r="C475" s="77"/>
      <c r="D475" s="54"/>
      <c r="E475" s="68"/>
      <c r="F475" s="68"/>
      <c r="G475" s="68"/>
      <c r="H475" s="68"/>
      <c r="I475" s="68"/>
      <c r="J475" s="68"/>
      <c r="K475" s="68"/>
      <c r="L475" s="68"/>
      <c r="M475" s="68"/>
      <c r="N475" s="96">
        <f>SUM('п 2.3 раздел 2 движ'!L253:L255)</f>
        <v>0</v>
      </c>
      <c r="O475" s="96">
        <f>SUM('п 2.3 раздел 2 движ'!M253:M255)</f>
        <v>0</v>
      </c>
      <c r="P475" s="68"/>
      <c r="Q475" s="61"/>
      <c r="R475" s="61"/>
    </row>
    <row r="476" spans="2:18">
      <c r="B476" s="78" t="s">
        <v>389</v>
      </c>
      <c r="C476" s="79"/>
      <c r="D476" s="80"/>
      <c r="E476" s="81"/>
      <c r="F476" s="81"/>
      <c r="G476" s="82"/>
      <c r="H476" s="81"/>
      <c r="I476" s="81"/>
      <c r="J476" s="81"/>
      <c r="K476" s="81"/>
      <c r="L476" s="81"/>
      <c r="M476" s="81"/>
      <c r="N476" s="96" t="e">
        <f>#REF!+N475</f>
        <v>#REF!</v>
      </c>
      <c r="O476" s="96" t="e">
        <f>#REF!+O475</f>
        <v>#REF!</v>
      </c>
      <c r="P476" s="81"/>
      <c r="Q476" s="101"/>
      <c r="R476" s="102"/>
    </row>
    <row r="477" spans="2:18">
      <c r="B477" s="648" t="s">
        <v>390</v>
      </c>
      <c r="C477" s="649"/>
      <c r="D477" s="649"/>
      <c r="E477" s="649"/>
      <c r="F477" s="649"/>
      <c r="G477" s="650"/>
      <c r="H477" s="81"/>
      <c r="I477" s="81"/>
      <c r="J477" s="81"/>
      <c r="K477" s="81"/>
      <c r="L477" s="81"/>
      <c r="M477" s="81"/>
      <c r="N477" s="96" t="e">
        <f>N476</f>
        <v>#REF!</v>
      </c>
      <c r="O477" s="96">
        <f>O475</f>
        <v>0</v>
      </c>
      <c r="P477" s="81"/>
      <c r="Q477" s="101"/>
      <c r="R477" s="102"/>
    </row>
    <row r="478" spans="2:18">
      <c r="B478" s="648" t="s">
        <v>391</v>
      </c>
      <c r="C478" s="649"/>
      <c r="D478" s="649"/>
      <c r="E478" s="649"/>
      <c r="F478" s="649"/>
      <c r="G478" s="650"/>
      <c r="H478" s="81"/>
      <c r="I478" s="81"/>
      <c r="J478" s="81"/>
      <c r="K478" s="81"/>
      <c r="L478" s="81"/>
      <c r="M478" s="81"/>
      <c r="N478" s="96">
        <v>0</v>
      </c>
      <c r="O478" s="96">
        <v>0</v>
      </c>
      <c r="P478" s="81"/>
      <c r="Q478" s="101"/>
      <c r="R478" s="102"/>
    </row>
    <row r="479" spans="2:18" ht="30.75" customHeight="1">
      <c r="B479" s="639" t="s">
        <v>392</v>
      </c>
      <c r="C479" s="640"/>
      <c r="D479" s="640"/>
      <c r="E479" s="640"/>
      <c r="F479" s="640"/>
      <c r="G479" s="640"/>
      <c r="H479" s="640"/>
      <c r="I479" s="640"/>
      <c r="J479" s="640"/>
      <c r="K479" s="640"/>
      <c r="L479" s="640"/>
      <c r="M479" s="640"/>
      <c r="N479" s="640"/>
      <c r="O479" s="640"/>
      <c r="P479" s="640"/>
      <c r="Q479" s="640"/>
      <c r="R479" s="641"/>
    </row>
    <row r="480" spans="2:18">
      <c r="B480" s="642" t="s">
        <v>175</v>
      </c>
      <c r="C480" s="643"/>
      <c r="D480" s="643"/>
      <c r="E480" s="643"/>
      <c r="F480" s="643"/>
      <c r="G480" s="643"/>
      <c r="H480" s="643"/>
      <c r="I480" s="643"/>
      <c r="J480" s="643"/>
      <c r="K480" s="643"/>
      <c r="L480" s="643"/>
      <c r="M480" s="643"/>
      <c r="N480" s="643"/>
      <c r="O480" s="643"/>
      <c r="P480" s="643"/>
      <c r="Q480" s="643"/>
      <c r="R480" s="644"/>
    </row>
    <row r="481" spans="2:18" ht="15" customHeight="1">
      <c r="B481" s="642" t="s">
        <v>393</v>
      </c>
      <c r="C481" s="643"/>
      <c r="D481" s="643"/>
      <c r="E481" s="643"/>
      <c r="F481" s="643"/>
      <c r="G481" s="643"/>
      <c r="H481" s="643"/>
      <c r="I481" s="643"/>
      <c r="J481" s="643"/>
      <c r="K481" s="643"/>
      <c r="L481" s="643"/>
      <c r="M481" s="643"/>
      <c r="N481" s="643"/>
      <c r="O481" s="643"/>
      <c r="P481" s="643"/>
      <c r="Q481" s="643"/>
      <c r="R481" s="644"/>
    </row>
    <row r="483" spans="2:18" s="8" customFormat="1" ht="15" customHeight="1">
      <c r="B483" s="83" t="s">
        <v>312</v>
      </c>
      <c r="C483" s="84"/>
      <c r="D483" s="84"/>
      <c r="E483" s="84"/>
      <c r="F483" s="84"/>
      <c r="G483" s="84"/>
      <c r="H483" s="84"/>
      <c r="I483" s="84"/>
      <c r="J483" s="84"/>
      <c r="K483" s="84"/>
      <c r="L483" s="84"/>
      <c r="M483" s="84"/>
      <c r="N483" s="97" t="e">
        <f>SUM('п 1.2 раздел 1 зд, стр, соор'!#REF!)</f>
        <v>#REF!</v>
      </c>
      <c r="O483" s="97" t="e">
        <f>SUM(O476:O481)</f>
        <v>#REF!</v>
      </c>
      <c r="P483" s="84"/>
      <c r="Q483" s="84"/>
      <c r="R483" s="84"/>
    </row>
    <row r="484" spans="2:18" s="8" customFormat="1" ht="15" customHeight="1">
      <c r="B484" s="85" t="s">
        <v>394</v>
      </c>
      <c r="C484" s="86"/>
      <c r="D484" s="86"/>
      <c r="E484" s="86"/>
      <c r="F484" s="86"/>
      <c r="G484" s="86"/>
      <c r="H484" s="86"/>
      <c r="I484" s="86"/>
      <c r="J484" s="86"/>
      <c r="K484" s="86"/>
      <c r="L484" s="86"/>
      <c r="M484" s="86"/>
      <c r="N484" s="97" t="e">
        <f>N483</f>
        <v>#REF!</v>
      </c>
      <c r="O484" s="97" t="e">
        <f>O483</f>
        <v>#REF!</v>
      </c>
      <c r="P484" s="86"/>
      <c r="Q484" s="86"/>
      <c r="R484" s="103"/>
    </row>
    <row r="485" spans="2:18" s="8" customFormat="1" ht="15" customHeight="1">
      <c r="B485" s="639" t="s">
        <v>335</v>
      </c>
      <c r="C485" s="640"/>
      <c r="D485" s="640"/>
      <c r="E485" s="640"/>
      <c r="F485" s="640"/>
      <c r="G485" s="640"/>
      <c r="H485" s="640"/>
      <c r="I485" s="640"/>
      <c r="J485" s="640"/>
      <c r="K485" s="640"/>
      <c r="L485" s="640"/>
      <c r="M485" s="640"/>
      <c r="N485" s="640"/>
      <c r="O485" s="640"/>
      <c r="P485" s="640"/>
      <c r="Q485" s="640"/>
      <c r="R485" s="641"/>
    </row>
    <row r="486" spans="2:18" s="8" customFormat="1" ht="15" customHeight="1">
      <c r="B486" s="642" t="s">
        <v>395</v>
      </c>
      <c r="C486" s="643"/>
      <c r="D486" s="643"/>
      <c r="E486" s="643"/>
      <c r="F486" s="643"/>
      <c r="G486" s="643"/>
      <c r="H486" s="643"/>
      <c r="I486" s="643"/>
      <c r="J486" s="643"/>
      <c r="K486" s="643"/>
      <c r="L486" s="643"/>
      <c r="M486" s="643"/>
      <c r="N486" s="643"/>
      <c r="O486" s="643"/>
      <c r="P486" s="643"/>
      <c r="Q486" s="643"/>
      <c r="R486" s="644"/>
    </row>
    <row r="487" spans="2:18" s="8" customFormat="1" ht="15" customHeight="1">
      <c r="B487" s="74"/>
      <c r="C487" s="75"/>
      <c r="D487" s="75"/>
      <c r="E487" s="75"/>
      <c r="F487" s="75"/>
      <c r="G487" s="75"/>
      <c r="H487" s="75"/>
      <c r="I487" s="75"/>
      <c r="J487" s="75" t="s">
        <v>336</v>
      </c>
      <c r="K487" s="75"/>
      <c r="L487" s="75"/>
      <c r="M487" s="75"/>
      <c r="N487" s="75"/>
      <c r="O487" s="75"/>
      <c r="P487" s="75"/>
      <c r="Q487" s="75"/>
      <c r="R487" s="100"/>
    </row>
    <row r="493" spans="2:18" s="8" customFormat="1" ht="15" customHeight="1">
      <c r="B493" s="84" t="s">
        <v>312</v>
      </c>
      <c r="C493" s="40"/>
      <c r="D493" s="40"/>
      <c r="E493" s="40"/>
      <c r="F493" s="40"/>
      <c r="G493" s="40"/>
      <c r="H493" s="40"/>
      <c r="I493" s="40"/>
      <c r="J493" s="40"/>
      <c r="K493" s="40"/>
      <c r="L493" s="40"/>
      <c r="M493" s="40"/>
      <c r="N493" s="56">
        <f>SUM('п 2.3 раздел 2 движ'!L50:L52)</f>
        <v>0</v>
      </c>
      <c r="O493" s="56">
        <f>SUM('п 2.3 раздел 2 движ'!M50:M52)</f>
        <v>0</v>
      </c>
      <c r="P493" s="40"/>
      <c r="Q493" s="40"/>
      <c r="R493" s="40"/>
    </row>
    <row r="494" spans="2:18" s="8" customFormat="1" ht="15" customHeight="1">
      <c r="B494" s="645" t="s">
        <v>384</v>
      </c>
      <c r="C494" s="646"/>
      <c r="D494" s="646"/>
      <c r="E494" s="646"/>
      <c r="F494" s="646"/>
      <c r="G494" s="646"/>
      <c r="H494" s="646"/>
      <c r="I494" s="646"/>
      <c r="J494" s="646"/>
      <c r="K494" s="646"/>
      <c r="L494" s="646"/>
      <c r="M494" s="646"/>
      <c r="N494" s="646"/>
      <c r="O494" s="646"/>
      <c r="P494" s="646"/>
      <c r="Q494" s="646"/>
      <c r="R494" s="647"/>
    </row>
    <row r="503" spans="2:18" s="8" customFormat="1" ht="15" customHeight="1">
      <c r="B503" s="84" t="s">
        <v>312</v>
      </c>
      <c r="C503" s="40"/>
      <c r="D503" s="40"/>
      <c r="E503" s="40"/>
      <c r="F503" s="40"/>
      <c r="G503" s="40"/>
      <c r="H503" s="40"/>
      <c r="I503" s="40"/>
      <c r="J503" s="40"/>
      <c r="K503" s="40"/>
      <c r="L503" s="40"/>
      <c r="M503" s="40"/>
      <c r="N503" s="56">
        <f>SUM('п 2.3 раздел 2 движ'!L260:L260)</f>
        <v>0</v>
      </c>
      <c r="O503" s="56">
        <f>SUM('п 2.3 раздел 2 движ'!M260:M260)</f>
        <v>0</v>
      </c>
      <c r="P503" s="40"/>
      <c r="Q503" s="40"/>
      <c r="R503" s="40"/>
    </row>
    <row r="504" spans="2:18" s="8" customFormat="1" ht="15" customHeight="1">
      <c r="B504" s="85" t="s">
        <v>396</v>
      </c>
      <c r="C504" s="87"/>
      <c r="D504" s="87"/>
      <c r="E504" s="87"/>
      <c r="F504" s="87"/>
      <c r="G504" s="87"/>
      <c r="H504" s="87"/>
      <c r="I504" s="87"/>
      <c r="J504" s="87"/>
      <c r="K504" s="87"/>
      <c r="L504" s="87"/>
      <c r="M504" s="87"/>
      <c r="N504" s="55">
        <f>N493+N503</f>
        <v>0</v>
      </c>
      <c r="O504" s="56">
        <f>O493+O503</f>
        <v>0</v>
      </c>
      <c r="P504" s="87"/>
      <c r="Q504" s="87"/>
      <c r="R504" s="104"/>
    </row>
    <row r="505" spans="2:18">
      <c r="B505" s="648" t="s">
        <v>390</v>
      </c>
      <c r="C505" s="649"/>
      <c r="D505" s="649"/>
      <c r="E505" s="649"/>
      <c r="F505" s="649"/>
      <c r="G505" s="650"/>
      <c r="H505" s="81"/>
      <c r="I505" s="81"/>
      <c r="J505" s="81"/>
      <c r="K505" s="81"/>
      <c r="L505" s="81"/>
      <c r="M505" s="81"/>
      <c r="N505" s="96" t="e">
        <f>N484+N504</f>
        <v>#REF!</v>
      </c>
      <c r="O505" s="96" t="e">
        <f>O484+O504</f>
        <v>#REF!</v>
      </c>
      <c r="P505" s="81"/>
      <c r="Q505" s="101"/>
      <c r="R505" s="102"/>
    </row>
    <row r="506" spans="2:18">
      <c r="B506" s="648" t="s">
        <v>391</v>
      </c>
      <c r="C506" s="649"/>
      <c r="D506" s="649"/>
      <c r="E506" s="649"/>
      <c r="F506" s="649"/>
      <c r="G506" s="650"/>
      <c r="H506" s="81"/>
      <c r="I506" s="81"/>
      <c r="J506" s="81"/>
      <c r="K506" s="81"/>
      <c r="L506" s="81"/>
      <c r="M506" s="81"/>
      <c r="N506" s="96">
        <v>0</v>
      </c>
      <c r="O506" s="96">
        <v>0</v>
      </c>
      <c r="P506" s="81"/>
      <c r="Q506" s="101"/>
      <c r="R506" s="102"/>
    </row>
    <row r="507" spans="2:18" ht="15" customHeight="1">
      <c r="B507" s="639" t="s">
        <v>397</v>
      </c>
      <c r="C507" s="640"/>
      <c r="D507" s="640"/>
      <c r="E507" s="640"/>
      <c r="F507" s="640"/>
      <c r="G507" s="640"/>
      <c r="H507" s="640"/>
      <c r="I507" s="640"/>
      <c r="J507" s="640"/>
      <c r="K507" s="640"/>
      <c r="L507" s="640"/>
      <c r="M507" s="640"/>
      <c r="N507" s="640"/>
      <c r="O507" s="640"/>
      <c r="P507" s="640"/>
      <c r="Q507" s="640"/>
      <c r="R507" s="641"/>
    </row>
    <row r="508" spans="2:18" ht="15" customHeight="1">
      <c r="B508" s="642" t="s">
        <v>175</v>
      </c>
      <c r="C508" s="643"/>
      <c r="D508" s="643"/>
      <c r="E508" s="643"/>
      <c r="F508" s="643"/>
      <c r="G508" s="643"/>
      <c r="H508" s="643"/>
      <c r="I508" s="643"/>
      <c r="J508" s="643"/>
      <c r="K508" s="643"/>
      <c r="L508" s="643"/>
      <c r="M508" s="643"/>
      <c r="N508" s="643"/>
      <c r="O508" s="643"/>
      <c r="P508" s="643"/>
      <c r="Q508" s="643"/>
      <c r="R508" s="644"/>
    </row>
    <row r="509" spans="2:18">
      <c r="B509" s="642" t="s">
        <v>393</v>
      </c>
      <c r="C509" s="643"/>
      <c r="D509" s="643"/>
      <c r="E509" s="643"/>
      <c r="F509" s="643"/>
      <c r="G509" s="643"/>
      <c r="H509" s="643"/>
      <c r="I509" s="643"/>
      <c r="J509" s="643"/>
      <c r="K509" s="643"/>
      <c r="L509" s="643"/>
      <c r="M509" s="643"/>
      <c r="N509" s="643"/>
      <c r="O509" s="643"/>
      <c r="P509" s="643"/>
      <c r="Q509" s="643"/>
      <c r="R509" s="644"/>
    </row>
    <row r="510" spans="2:18" s="9" customFormat="1" ht="187.5" customHeight="1">
      <c r="B510" s="88" t="s">
        <v>398</v>
      </c>
      <c r="C510" s="57" t="s">
        <v>399</v>
      </c>
      <c r="D510" s="89" t="s">
        <v>400</v>
      </c>
      <c r="E510" s="90">
        <v>49.3</v>
      </c>
      <c r="F510" s="91" t="s">
        <v>401</v>
      </c>
      <c r="G510" s="91" t="s">
        <v>402</v>
      </c>
      <c r="H510" s="57" t="s">
        <v>403</v>
      </c>
      <c r="I510" s="91" t="s">
        <v>404</v>
      </c>
      <c r="J510" s="91" t="s">
        <v>405</v>
      </c>
      <c r="K510" s="91" t="s">
        <v>406</v>
      </c>
      <c r="L510" s="91" t="s">
        <v>407</v>
      </c>
      <c r="M510" s="91" t="s">
        <v>408</v>
      </c>
      <c r="N510" s="98">
        <v>154913</v>
      </c>
      <c r="O510" s="99">
        <v>458653.18</v>
      </c>
      <c r="P510" s="57" t="s">
        <v>224</v>
      </c>
      <c r="Q510" s="57" t="s">
        <v>224</v>
      </c>
      <c r="R510" s="88" t="s">
        <v>328</v>
      </c>
    </row>
    <row r="511" spans="2:18" s="9" customFormat="1" ht="156.75" customHeight="1">
      <c r="B511" s="88" t="s">
        <v>409</v>
      </c>
      <c r="C511" s="57" t="s">
        <v>410</v>
      </c>
      <c r="D511" s="57" t="s">
        <v>411</v>
      </c>
      <c r="E511" s="91">
        <v>12.1</v>
      </c>
      <c r="F511" s="92" t="s">
        <v>412</v>
      </c>
      <c r="G511" s="91" t="s">
        <v>413</v>
      </c>
      <c r="H511" s="57" t="s">
        <v>403</v>
      </c>
      <c r="I511" s="91" t="s">
        <v>414</v>
      </c>
      <c r="J511" s="91" t="s">
        <v>415</v>
      </c>
      <c r="K511" s="91" t="s">
        <v>406</v>
      </c>
      <c r="L511" s="91" t="s">
        <v>416</v>
      </c>
      <c r="M511" s="91" t="s">
        <v>417</v>
      </c>
      <c r="N511" s="98">
        <v>248971.29</v>
      </c>
      <c r="O511" s="99">
        <v>236200.95</v>
      </c>
      <c r="P511" s="57" t="s">
        <v>224</v>
      </c>
      <c r="Q511" s="57" t="s">
        <v>224</v>
      </c>
      <c r="R511" s="88" t="s">
        <v>328</v>
      </c>
    </row>
    <row r="512" spans="2:18" s="9" customFormat="1" ht="164.25" customHeight="1">
      <c r="B512" s="88" t="s">
        <v>418</v>
      </c>
      <c r="C512" s="57" t="s">
        <v>410</v>
      </c>
      <c r="D512" s="57" t="s">
        <v>419</v>
      </c>
      <c r="E512" s="93">
        <v>11.3</v>
      </c>
      <c r="F512" s="57" t="s">
        <v>420</v>
      </c>
      <c r="G512" s="94" t="s">
        <v>413</v>
      </c>
      <c r="H512" s="57" t="s">
        <v>403</v>
      </c>
      <c r="I512" s="91" t="s">
        <v>414</v>
      </c>
      <c r="J512" s="91" t="s">
        <v>421</v>
      </c>
      <c r="K512" s="91" t="s">
        <v>406</v>
      </c>
      <c r="L512" s="91" t="s">
        <v>416</v>
      </c>
      <c r="M512" s="91" t="s">
        <v>417</v>
      </c>
      <c r="N512" s="98">
        <v>232510.38</v>
      </c>
      <c r="O512" s="99">
        <v>220584.36</v>
      </c>
      <c r="P512" s="57" t="s">
        <v>137</v>
      </c>
      <c r="Q512" s="57" t="s">
        <v>137</v>
      </c>
      <c r="R512" s="57" t="s">
        <v>137</v>
      </c>
    </row>
    <row r="553" spans="2:18" s="3" customFormat="1">
      <c r="B553" s="40" t="s">
        <v>363</v>
      </c>
      <c r="C553" s="105"/>
      <c r="D553" s="106"/>
      <c r="E553" s="107">
        <f>SUM(E510:E550)</f>
        <v>72.7</v>
      </c>
      <c r="F553" s="108"/>
      <c r="G553" s="108"/>
      <c r="H553" s="108"/>
      <c r="I553" s="108"/>
      <c r="J553" s="108"/>
      <c r="K553" s="108"/>
      <c r="L553" s="108"/>
      <c r="M553" s="108"/>
      <c r="N553" s="96">
        <f>SUM(N510:N550)</f>
        <v>636394.67000000004</v>
      </c>
      <c r="O553" s="109">
        <f>SUM(O510:O550)</f>
        <v>915438.49</v>
      </c>
      <c r="P553" s="55"/>
      <c r="Q553" s="110"/>
      <c r="R553" s="62"/>
    </row>
    <row r="554" spans="2:18" ht="15" customHeight="1">
      <c r="B554" s="642" t="s">
        <v>362</v>
      </c>
      <c r="C554" s="643"/>
      <c r="D554" s="643"/>
      <c r="E554" s="643"/>
      <c r="F554" s="643"/>
      <c r="G554" s="643"/>
      <c r="H554" s="643"/>
      <c r="I554" s="643"/>
      <c r="J554" s="643"/>
      <c r="K554" s="643"/>
      <c r="L554" s="643"/>
      <c r="M554" s="643"/>
      <c r="N554" s="643"/>
      <c r="O554" s="643"/>
      <c r="P554" s="643"/>
      <c r="Q554" s="643"/>
      <c r="R554" s="644"/>
    </row>
    <row r="569" spans="2:18" ht="15" customHeight="1">
      <c r="B569" s="35" t="s">
        <v>312</v>
      </c>
      <c r="C569" s="40"/>
      <c r="D569" s="40"/>
      <c r="E569" s="40"/>
      <c r="F569" s="40"/>
      <c r="G569" s="40"/>
      <c r="H569" s="40"/>
      <c r="I569" s="40"/>
      <c r="J569" s="40"/>
      <c r="K569" s="40"/>
      <c r="L569" s="40"/>
      <c r="M569" s="40"/>
      <c r="N569" s="56" t="e">
        <f>SUM('п 1.2 раздел 1 зд, стр, соор'!#REF!)</f>
        <v>#REF!</v>
      </c>
      <c r="O569" s="56" t="e">
        <f>SUM('п 1.2 раздел 1 зд, стр, соор'!#REF!)</f>
        <v>#REF!</v>
      </c>
      <c r="P569" s="40"/>
      <c r="Q569" s="40"/>
      <c r="R569" s="40"/>
    </row>
    <row r="693" spans="2:18" s="3" customFormat="1">
      <c r="B693" s="105" t="s">
        <v>360</v>
      </c>
      <c r="C693" s="105"/>
      <c r="D693" s="111"/>
      <c r="E693" s="112">
        <f>SUM('п 1.2 раздел 1 зд, стр, соор'!K454:K460)</f>
        <v>0</v>
      </c>
      <c r="F693" s="112"/>
      <c r="G693" s="112"/>
      <c r="H693" s="112"/>
      <c r="I693" s="112"/>
      <c r="J693" s="112"/>
      <c r="K693" s="112"/>
      <c r="L693" s="112"/>
      <c r="M693" s="112"/>
      <c r="N693" s="113">
        <f>SUM('п 1.2 раздел 1 зд, стр, соор'!P454:P460)</f>
        <v>0</v>
      </c>
      <c r="O693" s="113">
        <f>SUM('п 1.2 раздел 1 зд, стр, соор'!Q454:Q460)</f>
        <v>0</v>
      </c>
      <c r="P693" s="91"/>
      <c r="Q693" s="62"/>
      <c r="R693" s="62"/>
    </row>
    <row r="694" spans="2:18" s="3" customFormat="1" ht="15" customHeight="1">
      <c r="B694" s="648" t="s">
        <v>422</v>
      </c>
      <c r="C694" s="650"/>
      <c r="D694" s="57"/>
      <c r="E694" s="91"/>
      <c r="F694" s="91"/>
      <c r="G694" s="91"/>
      <c r="H694" s="91"/>
      <c r="I694" s="91"/>
      <c r="J694" s="91"/>
      <c r="K694" s="91"/>
      <c r="L694" s="91"/>
      <c r="M694" s="91"/>
      <c r="N694" s="96" t="e">
        <f>N693+'п 1.2 раздел 1 зд, стр, соор'!#REF!+'п 1.2 раздел 1 зд, стр, соор'!#REF!</f>
        <v>#REF!</v>
      </c>
      <c r="O694" s="96" t="e">
        <f>O693++'п 1.2 раздел 1 зд, стр, соор'!#REF!+'п 1.2 раздел 1 зд, стр, соор'!#REF!</f>
        <v>#REF!</v>
      </c>
      <c r="P694" s="91"/>
      <c r="Q694" s="62"/>
      <c r="R694" s="62"/>
    </row>
    <row r="695" spans="2:18" s="3" customFormat="1" ht="15" customHeight="1">
      <c r="B695" s="648" t="s">
        <v>394</v>
      </c>
      <c r="C695" s="650"/>
      <c r="D695" s="57"/>
      <c r="E695" s="91"/>
      <c r="F695" s="91"/>
      <c r="G695" s="91"/>
      <c r="H695" s="91"/>
      <c r="I695" s="91"/>
      <c r="J695" s="91"/>
      <c r="K695" s="91"/>
      <c r="L695" s="91"/>
      <c r="M695" s="91"/>
      <c r="N695" s="96" t="e">
        <f>N553+N569+'п 1.2 раздел 1 зд, стр, соор'!#REF!+'п 1.2 раздел 1 зд, стр, соор'!#REF!+'п 1.2 раздел 1 зд, стр, соор'!#REF!+'п 1.2 раздел 1 зд, стр, соор'!#REF!+N694</f>
        <v>#REF!</v>
      </c>
      <c r="O695" s="96" t="e">
        <f>O553+O569+'п 1.2 раздел 1 зд, стр, соор'!#REF!+'п 1.2 раздел 1 зд, стр, соор'!#REF!+'п 1.2 раздел 1 зд, стр, соор'!#REF!+'п 1.2 раздел 1 зд, стр, соор'!#REF!+O694</f>
        <v>#REF!</v>
      </c>
      <c r="P695" s="91"/>
      <c r="Q695" s="62"/>
      <c r="R695" s="62"/>
    </row>
    <row r="696" spans="2:18" ht="15" customHeight="1">
      <c r="B696" s="651" t="s">
        <v>335</v>
      </c>
      <c r="C696" s="652"/>
      <c r="D696" s="652"/>
      <c r="E696" s="652"/>
      <c r="F696" s="652"/>
      <c r="G696" s="652"/>
      <c r="H696" s="652"/>
      <c r="I696" s="652"/>
      <c r="J696" s="652"/>
      <c r="K696" s="652"/>
      <c r="L696" s="652"/>
      <c r="M696" s="652"/>
      <c r="N696" s="652"/>
      <c r="O696" s="652"/>
      <c r="P696" s="652"/>
      <c r="Q696" s="652"/>
      <c r="R696" s="653"/>
    </row>
    <row r="697" spans="2:18" ht="15" customHeight="1">
      <c r="B697" s="651" t="s">
        <v>383</v>
      </c>
      <c r="C697" s="652"/>
      <c r="D697" s="652"/>
      <c r="E697" s="652"/>
      <c r="F697" s="652"/>
      <c r="G697" s="652"/>
      <c r="H697" s="652"/>
      <c r="I697" s="652"/>
      <c r="J697" s="652"/>
      <c r="K697" s="652"/>
      <c r="L697" s="652"/>
      <c r="M697" s="652"/>
      <c r="N697" s="652"/>
      <c r="O697" s="652"/>
      <c r="P697" s="652"/>
      <c r="Q697" s="652"/>
      <c r="R697" s="653"/>
    </row>
    <row r="719" spans="2:18">
      <c r="B719" s="35" t="s">
        <v>360</v>
      </c>
      <c r="C719" s="67"/>
      <c r="D719" s="54"/>
      <c r="E719" s="68"/>
      <c r="F719" s="68"/>
      <c r="G719" s="68"/>
      <c r="H719" s="68"/>
      <c r="I719" s="68"/>
      <c r="J719" s="68"/>
      <c r="K719" s="68"/>
      <c r="L719" s="68"/>
      <c r="M719" s="68"/>
      <c r="N719" s="59">
        <f>SUM('п 2.3 раздел 2 движ'!L73:L73)</f>
        <v>0</v>
      </c>
      <c r="O719" s="59">
        <f>SUM('п 2.3 раздел 2 движ'!M71:M71)</f>
        <v>0</v>
      </c>
      <c r="P719" s="68"/>
      <c r="Q719" s="61"/>
      <c r="R719" s="61"/>
    </row>
    <row r="772" spans="2:18">
      <c r="B772" s="66" t="s">
        <v>360</v>
      </c>
      <c r="C772" s="67"/>
      <c r="D772" s="54"/>
      <c r="E772" s="68"/>
      <c r="F772" s="68"/>
      <c r="G772" s="68"/>
      <c r="H772" s="68"/>
      <c r="I772" s="68"/>
      <c r="J772" s="68"/>
      <c r="K772" s="68"/>
      <c r="L772" s="68"/>
      <c r="M772" s="68"/>
      <c r="N772" s="59">
        <f>SUM('п 2.3 раздел 2 движ'!L695:L695)</f>
        <v>0</v>
      </c>
      <c r="O772" s="95">
        <f>SUM('п 2.3 раздел 2 движ'!M695:U695)</f>
        <v>0</v>
      </c>
      <c r="P772" s="54"/>
      <c r="Q772" s="54"/>
      <c r="R772" s="69"/>
    </row>
    <row r="773" spans="2:18">
      <c r="B773" s="636" t="s">
        <v>384</v>
      </c>
      <c r="C773" s="637"/>
      <c r="D773" s="637"/>
      <c r="E773" s="637"/>
      <c r="F773" s="637"/>
      <c r="G773" s="637"/>
      <c r="H773" s="637"/>
      <c r="I773" s="637"/>
      <c r="J773" s="637"/>
      <c r="K773" s="637"/>
      <c r="L773" s="637"/>
      <c r="M773" s="637"/>
      <c r="N773" s="637"/>
      <c r="O773" s="637"/>
      <c r="P773" s="637"/>
      <c r="Q773" s="637"/>
      <c r="R773" s="638"/>
    </row>
    <row r="829" spans="2:18">
      <c r="B829" s="72" t="s">
        <v>360</v>
      </c>
      <c r="C829" s="54"/>
      <c r="D829" s="54"/>
      <c r="E829" s="68"/>
      <c r="F829" s="68"/>
      <c r="G829" s="68"/>
      <c r="H829" s="68"/>
      <c r="I829" s="68"/>
      <c r="J829" s="68"/>
      <c r="K829" s="114"/>
      <c r="L829" s="68"/>
      <c r="M829" s="68"/>
      <c r="N829" s="59">
        <f>SUM('п 2.3 раздел 2 движ'!L316:L317)</f>
        <v>0</v>
      </c>
      <c r="O829" s="95">
        <f>SUM('п 2.3 раздел 2 движ'!M316:M317)</f>
        <v>0</v>
      </c>
      <c r="P829" s="54"/>
      <c r="Q829" s="54"/>
      <c r="R829" s="69"/>
    </row>
    <row r="913" spans="2:18">
      <c r="B913" s="115" t="s">
        <v>360</v>
      </c>
      <c r="C913" s="116"/>
      <c r="D913" s="54"/>
      <c r="E913" s="68"/>
      <c r="F913" s="68"/>
      <c r="G913" s="68"/>
      <c r="H913" s="68"/>
      <c r="I913" s="68"/>
      <c r="J913" s="68"/>
      <c r="K913" s="114"/>
      <c r="L913" s="68"/>
      <c r="M913" s="68"/>
      <c r="N913" s="59">
        <f>SUM('п 2.3 раздел 2 движ'!L697:L702)</f>
        <v>0</v>
      </c>
      <c r="O913" s="95">
        <f>SUM('п 2.3 раздел 2 движ'!M697:M702)</f>
        <v>0</v>
      </c>
      <c r="P913" s="54"/>
      <c r="Q913" s="54"/>
      <c r="R913" s="69"/>
    </row>
    <row r="914" spans="2:18">
      <c r="B914" s="654" t="s">
        <v>389</v>
      </c>
      <c r="C914" s="655"/>
      <c r="D914" s="54"/>
      <c r="E914" s="68"/>
      <c r="F914" s="68"/>
      <c r="G914" s="68"/>
      <c r="H914" s="68"/>
      <c r="I914" s="68"/>
      <c r="J914" s="68"/>
      <c r="K914" s="114"/>
      <c r="L914" s="68"/>
      <c r="M914" s="68"/>
      <c r="N914" s="70">
        <f>+N719+N772+N829+N913</f>
        <v>0</v>
      </c>
      <c r="O914" s="122">
        <f>O719+O772+O829+O913</f>
        <v>0</v>
      </c>
      <c r="P914" s="54"/>
      <c r="Q914" s="54"/>
      <c r="R914" s="69"/>
    </row>
    <row r="915" spans="2:18" ht="15" customHeight="1">
      <c r="B915" s="656" t="s">
        <v>390</v>
      </c>
      <c r="C915" s="657"/>
      <c r="D915" s="657"/>
      <c r="E915" s="657"/>
      <c r="F915" s="657"/>
      <c r="G915" s="658"/>
      <c r="H915" s="68"/>
      <c r="I915" s="68"/>
      <c r="J915" s="68"/>
      <c r="K915" s="68"/>
      <c r="L915" s="68"/>
      <c r="M915" s="68"/>
      <c r="N915" s="70" t="e">
        <f>N695+N914</f>
        <v>#REF!</v>
      </c>
      <c r="O915" s="53" t="e">
        <f>O695+O914</f>
        <v>#REF!</v>
      </c>
      <c r="P915" s="54"/>
      <c r="Q915" s="54"/>
      <c r="R915" s="69"/>
    </row>
    <row r="916" spans="2:18">
      <c r="B916" s="648" t="s">
        <v>391</v>
      </c>
      <c r="C916" s="649"/>
      <c r="D916" s="649"/>
      <c r="E916" s="649"/>
      <c r="F916" s="649"/>
      <c r="G916" s="650"/>
      <c r="H916" s="81"/>
      <c r="I916" s="81"/>
      <c r="J916" s="81"/>
      <c r="K916" s="81"/>
      <c r="L916" s="81"/>
      <c r="M916" s="81"/>
      <c r="N916" s="96">
        <v>0</v>
      </c>
      <c r="O916" s="96">
        <v>0</v>
      </c>
      <c r="P916" s="81"/>
      <c r="Q916" s="101"/>
      <c r="R916" s="102"/>
    </row>
    <row r="917" spans="2:18">
      <c r="B917" s="639" t="s">
        <v>423</v>
      </c>
      <c r="C917" s="640"/>
      <c r="D917" s="640"/>
      <c r="E917" s="640"/>
      <c r="F917" s="640"/>
      <c r="G917" s="640"/>
      <c r="H917" s="640"/>
      <c r="I917" s="640"/>
      <c r="J917" s="640"/>
      <c r="K917" s="640"/>
      <c r="L917" s="640"/>
      <c r="M917" s="640"/>
      <c r="N917" s="640"/>
      <c r="O917" s="640"/>
      <c r="P917" s="640"/>
      <c r="Q917" s="640"/>
      <c r="R917" s="641"/>
    </row>
    <row r="918" spans="2:18">
      <c r="B918" s="642" t="s">
        <v>335</v>
      </c>
      <c r="C918" s="643"/>
      <c r="D918" s="643"/>
      <c r="E918" s="643"/>
      <c r="F918" s="643"/>
      <c r="G918" s="643"/>
      <c r="H918" s="643"/>
      <c r="I918" s="643"/>
      <c r="J918" s="643"/>
      <c r="K918" s="643"/>
      <c r="L918" s="643"/>
      <c r="M918" s="643"/>
      <c r="N918" s="643"/>
      <c r="O918" s="643"/>
      <c r="P918" s="643"/>
      <c r="Q918" s="643"/>
      <c r="R918" s="644"/>
    </row>
    <row r="919" spans="2:18">
      <c r="B919" s="642" t="s">
        <v>424</v>
      </c>
      <c r="C919" s="643"/>
      <c r="D919" s="643"/>
      <c r="E919" s="643"/>
      <c r="F919" s="643"/>
      <c r="G919" s="643"/>
      <c r="H919" s="643"/>
      <c r="I919" s="643"/>
      <c r="J919" s="643"/>
      <c r="K919" s="643"/>
      <c r="L919" s="643"/>
      <c r="M919" s="643"/>
      <c r="N919" s="643"/>
      <c r="O919" s="643"/>
      <c r="P919" s="643"/>
      <c r="Q919" s="643"/>
      <c r="R919" s="644"/>
    </row>
    <row r="922" spans="2:18" s="8" customFormat="1">
      <c r="B922" s="84" t="s">
        <v>312</v>
      </c>
      <c r="C922" s="84"/>
      <c r="D922" s="84"/>
      <c r="E922" s="84"/>
      <c r="F922" s="84"/>
      <c r="G922" s="84"/>
      <c r="H922" s="84"/>
      <c r="I922" s="84"/>
      <c r="J922" s="84"/>
      <c r="K922" s="84"/>
      <c r="L922" s="84"/>
      <c r="M922" s="84"/>
      <c r="N922" s="97">
        <f>SUM('п 2.3 раздел 2 движ'!L96:L96)</f>
        <v>0</v>
      </c>
      <c r="O922" s="84"/>
      <c r="P922" s="84"/>
      <c r="Q922" s="84"/>
      <c r="R922" s="84"/>
    </row>
    <row r="923" spans="2:18" ht="15" customHeight="1">
      <c r="B923" s="660" t="s">
        <v>425</v>
      </c>
      <c r="C923" s="661"/>
      <c r="D923" s="661"/>
      <c r="E923" s="661"/>
      <c r="F923" s="661"/>
      <c r="G923" s="662"/>
      <c r="H923" s="117"/>
      <c r="I923" s="117"/>
      <c r="J923" s="117"/>
      <c r="K923" s="117"/>
      <c r="L923" s="117"/>
      <c r="M923" s="117"/>
      <c r="N923" s="70" t="e">
        <f>#REF!+#REF!+#REF!+#REF!+#REF!+#REF!+#REF!+#REF!+#REF!+N477+N505+N915+N922</f>
        <v>#REF!</v>
      </c>
      <c r="O923" s="70" t="e">
        <f>#REF!+#REF!+#REF!+#REF!+#REF!+#REF!+#REF!+#REF!+#REF!+O477+O505+O915</f>
        <v>#REF!</v>
      </c>
      <c r="P923" s="117"/>
      <c r="Q923" s="117"/>
      <c r="R923" s="61"/>
    </row>
    <row r="924" spans="2:18">
      <c r="B924" s="118" t="s">
        <v>426</v>
      </c>
      <c r="C924" s="119"/>
      <c r="D924" s="119"/>
      <c r="E924" s="119"/>
      <c r="F924" s="120"/>
      <c r="G924" s="117"/>
      <c r="H924" s="117"/>
      <c r="I924" s="117"/>
      <c r="J924" s="117"/>
      <c r="K924" s="117"/>
      <c r="L924" s="117"/>
      <c r="M924" s="117"/>
      <c r="N924" s="70">
        <v>0</v>
      </c>
      <c r="O924" s="70" t="e">
        <f>#REF!+#REF!+#REF!+#REF!+#REF!+#REF!+#REF!+#REF!+#REF!+O478+O506+O916</f>
        <v>#REF!</v>
      </c>
      <c r="P924" s="117"/>
      <c r="Q924" s="117"/>
      <c r="R924" s="61"/>
    </row>
    <row r="928" spans="2:18" ht="50.25" customHeight="1">
      <c r="B928" s="607" t="s">
        <v>427</v>
      </c>
      <c r="C928" s="607"/>
      <c r="D928" s="121"/>
      <c r="E928" s="121"/>
      <c r="F928" s="2"/>
      <c r="G928" s="2"/>
      <c r="H928" s="2"/>
      <c r="I928" s="2"/>
      <c r="J928" s="2"/>
      <c r="K928" s="2"/>
      <c r="L928" s="2"/>
      <c r="M928" s="2"/>
      <c r="N928" s="123"/>
      <c r="O928" s="124"/>
      <c r="P928" s="125"/>
      <c r="Q928" s="659" t="s">
        <v>428</v>
      </c>
      <c r="R928" s="659"/>
    </row>
  </sheetData>
  <mergeCells count="62">
    <mergeCell ref="B928:C928"/>
    <mergeCell ref="Q928:R928"/>
    <mergeCell ref="B916:G916"/>
    <mergeCell ref="B917:R917"/>
    <mergeCell ref="B918:R918"/>
    <mergeCell ref="B919:R919"/>
    <mergeCell ref="B923:G923"/>
    <mergeCell ref="B696:R696"/>
    <mergeCell ref="B697:R697"/>
    <mergeCell ref="B773:R773"/>
    <mergeCell ref="B914:C914"/>
    <mergeCell ref="B915:G915"/>
    <mergeCell ref="B508:R508"/>
    <mergeCell ref="B509:R509"/>
    <mergeCell ref="B554:R554"/>
    <mergeCell ref="B694:C694"/>
    <mergeCell ref="B695:C695"/>
    <mergeCell ref="B486:R486"/>
    <mergeCell ref="B494:R494"/>
    <mergeCell ref="B505:G505"/>
    <mergeCell ref="B506:G506"/>
    <mergeCell ref="B507:R507"/>
    <mergeCell ref="B478:G478"/>
    <mergeCell ref="B479:R479"/>
    <mergeCell ref="B480:R480"/>
    <mergeCell ref="B481:R481"/>
    <mergeCell ref="B485:R485"/>
    <mergeCell ref="B456:R456"/>
    <mergeCell ref="B457:R457"/>
    <mergeCell ref="B458:R458"/>
    <mergeCell ref="B459:R459"/>
    <mergeCell ref="B477:G477"/>
    <mergeCell ref="B407:R407"/>
    <mergeCell ref="B412:R412"/>
    <mergeCell ref="B448:R448"/>
    <mergeCell ref="B450:C450"/>
    <mergeCell ref="B451:R451"/>
    <mergeCell ref="B372:R372"/>
    <mergeCell ref="B375:R375"/>
    <mergeCell ref="B384:R384"/>
    <mergeCell ref="B393:R393"/>
    <mergeCell ref="B400:R400"/>
    <mergeCell ref="B337:R337"/>
    <mergeCell ref="B346:R346"/>
    <mergeCell ref="B348:R348"/>
    <mergeCell ref="B365:R365"/>
    <mergeCell ref="B369:R369"/>
    <mergeCell ref="B312:R312"/>
    <mergeCell ref="B315:R315"/>
    <mergeCell ref="B319:R319"/>
    <mergeCell ref="B321:R321"/>
    <mergeCell ref="B323:R323"/>
    <mergeCell ref="B303:C303"/>
    <mergeCell ref="B304:R304"/>
    <mergeCell ref="B305:R305"/>
    <mergeCell ref="B307:R307"/>
    <mergeCell ref="B308:R308"/>
    <mergeCell ref="D1:H1"/>
    <mergeCell ref="P1:R1"/>
    <mergeCell ref="B3:D3"/>
    <mergeCell ref="A4:E4"/>
    <mergeCell ref="A5:E5"/>
  </mergeCells>
  <pageMargins left="0.7" right="0.7" top="0.75" bottom="0.75" header="0.3" footer="0.3"/>
  <pageSetup paperSize="9" scale="35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 1.1 раздел 1 ЗУ</vt:lpstr>
      <vt:lpstr>п 1.2 раздел 1 зд, стр, соор</vt:lpstr>
      <vt:lpstr>п1.3 раздел 1 пом-я</vt:lpstr>
      <vt:lpstr>п1.4 раздел 1 суда</vt:lpstr>
      <vt:lpstr>п 2.1 раздел 2 акции</vt:lpstr>
      <vt:lpstr>п 2.2 раздел 2 вкл</vt:lpstr>
      <vt:lpstr>п 2.3 раздел 2 движ</vt:lpstr>
      <vt:lpstr>п2.4 раздел 2</vt:lpstr>
      <vt:lpstr>раздел 3 им-во учр</vt:lpstr>
      <vt:lpstr>Лист10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Lugovskoe</cp:lastModifiedBy>
  <cp:lastPrinted>2025-12-25T11:34:07Z</cp:lastPrinted>
  <dcterms:created xsi:type="dcterms:W3CDTF">2006-09-16T00:00:00Z</dcterms:created>
  <dcterms:modified xsi:type="dcterms:W3CDTF">2025-12-25T11:34:32Z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4604AC03242749C998CB4DE73DFE2963_12</vt:lpwstr>
  </property>
  <property fmtid="{D5CDD505-2E9C-101B-9397-08002B2CF9AE}" pid="3" name="KSOProductBuildVer">
    <vt:lpwstr>1049-12.2.0.21931</vt:lpwstr>
  </property>
</Properties>
</file>